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theme/themeOverride3.xml" ContentType="application/vnd.openxmlformats-officedocument.themeOverride+xml"/>
  <Override PartName="/xl/charts/chart5.xml" ContentType="application/vnd.openxmlformats-officedocument.drawingml.chart+xml"/>
  <Override PartName="/xl/theme/themeOverride4.xml" ContentType="application/vnd.openxmlformats-officedocument.themeOverride+xml"/>
  <Override PartName="/xl/charts/chart6.xml" ContentType="application/vnd.openxmlformats-officedocument.drawingml.chart+xml"/>
  <Override PartName="/xl/theme/themeOverride5.xml" ContentType="application/vnd.openxmlformats-officedocument.themeOverride+xml"/>
  <Override PartName="/xl/charts/chart7.xml" ContentType="application/vnd.openxmlformats-officedocument.drawingml.chart+xml"/>
  <Override PartName="/xl/theme/themeOverride6.xml" ContentType="application/vnd.openxmlformats-officedocument.themeOverride+xml"/>
  <Override PartName="/xl/charts/chart8.xml" ContentType="application/vnd.openxmlformats-officedocument.drawingml.chart+xml"/>
  <Override PartName="/xl/theme/themeOverride7.xml" ContentType="application/vnd.openxmlformats-officedocument.themeOverride+xml"/>
  <Override PartName="/xl/charts/chart9.xml" ContentType="application/vnd.openxmlformats-officedocument.drawingml.chart+xml"/>
  <Override PartName="/xl/theme/themeOverride8.xml" ContentType="application/vnd.openxmlformats-officedocument.themeOverrid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/>
  <bookViews>
    <workbookView xWindow="-25995" yWindow="795" windowWidth="25935" windowHeight="16455" tabRatio="800"/>
  </bookViews>
  <sheets>
    <sheet name="Ergebnisse 2016 u 2050" sheetId="6" r:id="rId1"/>
    <sheet name="Annahmen" sheetId="11" r:id="rId2"/>
    <sheet name="Strombedarf PtL-Kerosin2050" sheetId="10" r:id="rId3"/>
  </sheets>
  <externalReferences>
    <externalReference r:id="rId4"/>
  </externalReferences>
  <definedNames>
    <definedName name="shortcuts_employees">[1]Lists!$D$3:$D$52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2" i="10" l="1"/>
  <c r="B21" i="10"/>
  <c r="B23" i="10"/>
  <c r="B26" i="10"/>
  <c r="B28" i="10"/>
  <c r="B6" i="10"/>
  <c r="B8" i="10"/>
</calcChain>
</file>

<file path=xl/sharedStrings.xml><?xml version="1.0" encoding="utf-8"?>
<sst xmlns="http://schemas.openxmlformats.org/spreadsheetml/2006/main" count="147" uniqueCount="85">
  <si>
    <t xml:space="preserve">UBP </t>
  </si>
  <si>
    <t>EF</t>
  </si>
  <si>
    <t>relativ zu 1 Erde</t>
  </si>
  <si>
    <t>Bei der Arbeit</t>
  </si>
  <si>
    <t>Essen</t>
  </si>
  <si>
    <t>Shopping</t>
  </si>
  <si>
    <t>Dusche</t>
  </si>
  <si>
    <t>Kaffee</t>
  </si>
  <si>
    <t>Gesamt</t>
  </si>
  <si>
    <t>Aufstehen Zerimonie</t>
  </si>
  <si>
    <t>Reise PKW</t>
  </si>
  <si>
    <t>Reise Zug</t>
  </si>
  <si>
    <t>Sitzung (Büro, Licht, Heizen)</t>
  </si>
  <si>
    <t>UBP</t>
  </si>
  <si>
    <t>Shopping in New York</t>
  </si>
  <si>
    <t>Fliegen</t>
  </si>
  <si>
    <t>Übernachten, Speisen, Transport</t>
  </si>
  <si>
    <t>Zuhause Effi 2050</t>
  </si>
  <si>
    <t>Zuhause Carbon  neutrality 2050</t>
  </si>
  <si>
    <t>2050 Eff</t>
  </si>
  <si>
    <t>2050 Carbon Neutrality</t>
  </si>
  <si>
    <t>2050 Carbon neutrality</t>
  </si>
  <si>
    <t>Prozent %</t>
  </si>
  <si>
    <t>Absolut</t>
  </si>
  <si>
    <t>Menge</t>
  </si>
  <si>
    <t>Einheit</t>
  </si>
  <si>
    <t>Quelle</t>
  </si>
  <si>
    <t>Tonnen</t>
  </si>
  <si>
    <t>Verbrauch an Flugtreibstoffen, Schweiz 2015</t>
  </si>
  <si>
    <t>Energieinhalt aller Flugtreibstoffe, Schweiz 2015</t>
  </si>
  <si>
    <t>TJ</t>
  </si>
  <si>
    <t>BFE: Auszug aus der Schweizerischen Gesamtenergiestatistik 2015: Überblick über den Energieverbrauch der Schweiz im Jahr 2015</t>
  </si>
  <si>
    <t>Verbesserte Energieeffizienz in der Langstrecke 2050 zu 2010</t>
  </si>
  <si>
    <t>%</t>
  </si>
  <si>
    <t>Schmied, M., Zah, R., Wüthrich, P., Althaus, H.-J., &amp; Friedl, C. (2015). Postfossile Energieversorgungsoptionen für einen treibhausgasneutralen Verkehr im Jahr 2050: Eine verkehrsträger-übergreifende Bewertung, (April). http://doi.org/10.13140/RG.2.1.2686.0960</t>
  </si>
  <si>
    <t>Verbesserte Energieeffizienz in der Kurzstrecke 2050 zu 2010</t>
  </si>
  <si>
    <t>Annahme: Treibstoffverbrauch teilt sich 50/50 auf Kurz- und Langstrecke auf</t>
  </si>
  <si>
    <t>Angenommener Verbrauch an Flugtreibstoffen, Schweiz 2050</t>
  </si>
  <si>
    <t>kWh/kg Kerosin</t>
  </si>
  <si>
    <t>Energiebedarf für die Herstellung von PtL (Kerosin), Technologiestand 2050</t>
  </si>
  <si>
    <t>Analyse der Umwelt/Hotspots von  Strombasierten Treibstoffen, M. Spielmann, S. Ruiz &amp; R. Zah, 2015; BAFU-Bericht</t>
  </si>
  <si>
    <t>GWh</t>
  </si>
  <si>
    <t>RECHNUNG VIA CH_KEROSINVERBRAUCH</t>
  </si>
  <si>
    <t>Bundesamt für Statistik: Jahresmobilität 2010</t>
  </si>
  <si>
    <t>Jahresmobilität Flugverkehr, Schweiz 2010</t>
  </si>
  <si>
    <t>km/Einwohner</t>
  </si>
  <si>
    <t>Jahresmobilität Flugverkehr, Schweiz (Extrapolation 2015)</t>
  </si>
  <si>
    <t>eigene Annahme</t>
  </si>
  <si>
    <t>Gesamte von der Schweiz verursachte Flugkilometer (Jahresmobilität x Einwohnerzahl)</t>
  </si>
  <si>
    <t>Mio km</t>
  </si>
  <si>
    <t xml:space="preserve">Energieeffizienzreport 2015, Bundesverband der Detuschen Luftverkehrswirtschaft
</t>
  </si>
  <si>
    <t>Durchschnittlicher Kerosinverbrauch pro Passagier und 100km in 2014</t>
  </si>
  <si>
    <t>kg/100km*passagier</t>
  </si>
  <si>
    <t>Strombedarf zur Herstellung aller in CH verbrauchter Flugtreibstoffe in 2050</t>
  </si>
  <si>
    <t>Kerosinverbrauch durch Schweizer Luftmobilität 2015</t>
  </si>
  <si>
    <t>RECHNUNG VIA FLUG-KM DER SCHWEIZER EINWOHNER</t>
  </si>
  <si>
    <t>Strombedarf zur Deckung der CH-Flugmobilität 2050</t>
  </si>
  <si>
    <t>Hotel, Essen, Metro</t>
  </si>
  <si>
    <t>Process</t>
  </si>
  <si>
    <t>efficiency measures</t>
  </si>
  <si>
    <t>carbon neutrality (due to COP21)</t>
  </si>
  <si>
    <t>Hot water</t>
  </si>
  <si>
    <t>Heating oil</t>
  </si>
  <si>
    <t>heat-pump, renewable el.</t>
  </si>
  <si>
    <t>For both impact indicators and for all contributions: the impact from fossil CO2-emissions in the two indicators is reduced by a factor 5.4. Assumption taken observing the trend on Chinese electricity between  2010 and 2050 and assuming that a similar trend would happen in all processes.</t>
  </si>
  <si>
    <t>Car</t>
  </si>
  <si>
    <t>Gasoline</t>
  </si>
  <si>
    <t>battery electric
4 times less battery due to higher energy density
2 times less vehicle due to efficiency in building it
Hydro electricity in use phase</t>
  </si>
  <si>
    <t>Food</t>
  </si>
  <si>
    <t>WFLDB</t>
  </si>
  <si>
    <t xml:space="preserve">No deforestation in coffee
Hydro electricity in bread production
Hydro electricity in coffee prepatation
</t>
  </si>
  <si>
    <t>Train</t>
  </si>
  <si>
    <t>Hydro</t>
  </si>
  <si>
    <t>Hydro (as proxy for future renewable electricity)</t>
  </si>
  <si>
    <t>Office</t>
  </si>
  <si>
    <t>Swiss Electricity Mix</t>
  </si>
  <si>
    <t>same (ittle influence)</t>
  </si>
  <si>
    <t>Airplane</t>
  </si>
  <si>
    <t>Kerosene</t>
  </si>
  <si>
    <t>39% fuel consumption reduction for longhaul aircrafts (based on a UBA-study on postfossil mobility)</t>
  </si>
  <si>
    <t>Bus</t>
  </si>
  <si>
    <t>Diesel</t>
  </si>
  <si>
    <t>same</t>
  </si>
  <si>
    <t>Hotel</t>
  </si>
  <si>
    <t>US-InOut-Database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</si>
</sst>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84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  <xf numFmtId="0" fontId="6" fillId="0" borderId="0" applyNumberFormat="0" applyFill="0" applyBorder="0" applyProtection="0">
      <alignment vertical="top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2" fontId="0" fillId="0" borderId="0" xfId="0" applyNumberFormat="1"/>
    <xf numFmtId="0" fontId="0" fillId="0" borderId="0" xfId="0" applyAlignment="1"/>
    <xf numFmtId="0" fontId="0" fillId="2" borderId="1" xfId="0" applyFill="1" applyBorder="1"/>
    <xf numFmtId="2" fontId="0" fillId="2" borderId="1" xfId="0" applyNumberFormat="1" applyFill="1" applyBorder="1"/>
    <xf numFmtId="0" fontId="0" fillId="3" borderId="1" xfId="0" applyFill="1" applyBorder="1"/>
    <xf numFmtId="0" fontId="0" fillId="4" borderId="1" xfId="0" applyFill="1" applyBorder="1"/>
    <xf numFmtId="2" fontId="0" fillId="3" borderId="1" xfId="0" applyNumberFormat="1" applyFill="1" applyBorder="1"/>
    <xf numFmtId="2" fontId="0" fillId="4" borderId="1" xfId="0" applyNumberFormat="1" applyFill="1" applyBorder="1"/>
    <xf numFmtId="2" fontId="0" fillId="2" borderId="1" xfId="1" applyNumberFormat="1" applyFont="1" applyFill="1" applyBorder="1"/>
    <xf numFmtId="2" fontId="0" fillId="3" borderId="1" xfId="1" applyNumberFormat="1" applyFont="1" applyFill="1" applyBorder="1"/>
    <xf numFmtId="1" fontId="2" fillId="0" borderId="2" xfId="0" applyNumberFormat="1" applyFont="1" applyBorder="1"/>
    <xf numFmtId="0" fontId="2" fillId="0" borderId="2" xfId="0" applyFont="1" applyBorder="1"/>
    <xf numFmtId="0" fontId="0" fillId="5" borderId="0" xfId="0" applyFill="1"/>
    <xf numFmtId="164" fontId="0" fillId="0" borderId="0" xfId="0" applyNumberFormat="1"/>
    <xf numFmtId="1" fontId="0" fillId="0" borderId="0" xfId="0" applyNumberForma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wrapText="1"/>
    </xf>
    <xf numFmtId="0" fontId="0" fillId="0" borderId="3" xfId="0" applyBorder="1"/>
    <xf numFmtId="0" fontId="0" fillId="0" borderId="4" xfId="0" applyBorder="1" applyAlignment="1">
      <alignment vertical="top"/>
    </xf>
    <xf numFmtId="0" fontId="0" fillId="0" borderId="4" xfId="0" applyBorder="1" applyAlignment="1">
      <alignment vertical="top" wrapText="1"/>
    </xf>
    <xf numFmtId="0" fontId="0" fillId="0" borderId="11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11" xfId="0" applyFill="1" applyBorder="1" applyAlignment="1">
      <alignment vertical="top"/>
    </xf>
    <xf numFmtId="0" fontId="0" fillId="0" borderId="1" xfId="0" applyFill="1" applyBorder="1" applyAlignment="1">
      <alignment vertical="top"/>
    </xf>
    <xf numFmtId="0" fontId="0" fillId="0" borderId="1" xfId="0" applyFill="1" applyBorder="1" applyAlignment="1">
      <alignment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4" xfId="0" applyBorder="1" applyAlignment="1">
      <alignment vertical="top" wrapText="1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84">
    <cellStyle name="Besuchter Hyperlink" xfId="3" builtinId="9" hidden="1"/>
    <cellStyle name="Besuchter Hyperlink" xfId="5" builtinId="9" hidden="1"/>
    <cellStyle name="Besuchter Hyperlink" xfId="7" builtinId="9" hidden="1"/>
    <cellStyle name="Besuchter Hyperlink" xfId="9" builtinId="9" hidden="1"/>
    <cellStyle name="Besuchter Hyperlink" xfId="11" builtinId="9" hidden="1"/>
    <cellStyle name="Besuchter Hyperlink" xfId="15" builtinId="9" hidden="1"/>
    <cellStyle name="Besuchter Hyperlink" xfId="17" builtinId="9" hidden="1"/>
    <cellStyle name="Besuchter Hyperlink" xfId="19" builtinId="9" hidden="1"/>
    <cellStyle name="Besuchter Hyperlink" xfId="21" builtinId="9" hidden="1"/>
    <cellStyle name="Besuchter Hyperlink" xfId="23" builtinId="9" hidden="1"/>
    <cellStyle name="Besuchter Hyperlink" xfId="25" builtinId="9" hidden="1"/>
    <cellStyle name="Besuchter Hyperlink" xfId="27" builtinId="9" hidden="1"/>
    <cellStyle name="Besuchter Hyperlink" xfId="29" builtinId="9" hidden="1"/>
    <cellStyle name="Besuchter Hyperlink" xfId="31" builtinId="9" hidden="1"/>
    <cellStyle name="Besuchter Hyperlink" xfId="33" builtinId="9" hidden="1"/>
    <cellStyle name="Besuchter Hyperlink" xfId="35" builtinId="9" hidden="1"/>
    <cellStyle name="Besuchter Hyperlink" xfId="37" builtinId="9" hidden="1"/>
    <cellStyle name="Besuchter Hyperlink" xfId="39" builtinId="9" hidden="1"/>
    <cellStyle name="Besuchter Hyperlink" xfId="41" builtinId="9" hidden="1"/>
    <cellStyle name="Besuchter Hyperlink" xfId="43" builtinId="9" hidden="1"/>
    <cellStyle name="Besuchter Hyperlink" xfId="45" builtinId="9" hidden="1"/>
    <cellStyle name="Besuchter Hyperlink" xfId="47" builtinId="9" hidden="1"/>
    <cellStyle name="Besuchter Hyperlink" xfId="49" builtinId="9" hidden="1"/>
    <cellStyle name="Besuchter Hyperlink" xfId="51" builtinId="9" hidden="1"/>
    <cellStyle name="Besuchter Hyperlink" xfId="53" builtinId="9" hidden="1"/>
    <cellStyle name="Besuchter Hyperlink" xfId="55" builtinId="9" hidden="1"/>
    <cellStyle name="Besuchter Hyperlink" xfId="57" builtinId="9" hidden="1"/>
    <cellStyle name="Besuchter Hyperlink" xfId="59" builtinId="9" hidden="1"/>
    <cellStyle name="Besuchter Hyperlink" xfId="61" builtinId="9" hidden="1"/>
    <cellStyle name="Besuchter Hyperlink" xfId="63" builtinId="9" hidden="1"/>
    <cellStyle name="Besuchter Hyperlink" xfId="65" builtinId="9" hidden="1"/>
    <cellStyle name="Besuchter Hyperlink" xfId="67" builtinId="9" hidden="1"/>
    <cellStyle name="Besuchter Hyperlink" xfId="69" builtinId="9" hidden="1"/>
    <cellStyle name="Besuchter Hyperlink" xfId="71" builtinId="9" hidden="1"/>
    <cellStyle name="Besuchter Hyperlink" xfId="73" builtinId="9" hidden="1"/>
    <cellStyle name="Besuchter Hyperlink" xfId="75" builtinId="9" hidden="1"/>
    <cellStyle name="Besuchter Hyperlink" xfId="77" builtinId="9" hidden="1"/>
    <cellStyle name="Besuchter Hyperlink" xfId="79" builtinId="9" hidden="1"/>
    <cellStyle name="Besuchter Hyperlink" xfId="81" builtinId="9" hidden="1"/>
    <cellStyle name="Besuchter Hyperlink" xfId="8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Prozent" xfId="1" builtinId="5"/>
    <cellStyle name="Standard" xfId="0" builtinId="0"/>
    <cellStyle name="Standard 2" xfId="12"/>
    <cellStyle name="Standard 3" xfId="13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Aufstehen 2050 Effizienz+COP21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'Ergebnisse 2016 u 2050'!$A$5</c:f>
              <c:strCache>
                <c:ptCount val="1"/>
                <c:pt idx="0">
                  <c:v>Dusche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'Ergebnisse 2016 u 2050'!$F$4:$G$4</c:f>
              <c:strCache>
                <c:ptCount val="2"/>
                <c:pt idx="0">
                  <c:v>UBP </c:v>
                </c:pt>
                <c:pt idx="1">
                  <c:v>EF</c:v>
                </c:pt>
              </c:strCache>
            </c:strRef>
          </c:cat>
          <c:val>
            <c:numRef>
              <c:f>'Ergebnisse 2016 u 2050'!$F$5:$G$5</c:f>
              <c:numCache>
                <c:formatCode>0.00</c:formatCode>
                <c:ptCount val="2"/>
                <c:pt idx="0">
                  <c:v>33.660305059466872</c:v>
                </c:pt>
                <c:pt idx="1">
                  <c:v>6.431645041368296</c:v>
                </c:pt>
              </c:numCache>
            </c:numRef>
          </c:val>
        </c:ser>
        <c:ser>
          <c:idx val="1"/>
          <c:order val="1"/>
          <c:tx>
            <c:strRef>
              <c:f>'Ergebnisse 2016 u 2050'!$A$6</c:f>
              <c:strCache>
                <c:ptCount val="1"/>
                <c:pt idx="0">
                  <c:v>Kaffee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'Ergebnisse 2016 u 2050'!$F$4:$G$4</c:f>
              <c:strCache>
                <c:ptCount val="2"/>
                <c:pt idx="0">
                  <c:v>UBP </c:v>
                </c:pt>
                <c:pt idx="1">
                  <c:v>EF</c:v>
                </c:pt>
              </c:strCache>
            </c:strRef>
          </c:cat>
          <c:val>
            <c:numRef>
              <c:f>'Ergebnisse 2016 u 2050'!$F$6:$G$6</c:f>
              <c:numCache>
                <c:formatCode>0.00</c:formatCode>
                <c:ptCount val="2"/>
                <c:pt idx="0">
                  <c:v>31.558053483651943</c:v>
                </c:pt>
                <c:pt idx="1">
                  <c:v>10.469002811660154</c:v>
                </c:pt>
              </c:numCache>
            </c:numRef>
          </c:val>
        </c:ser>
        <c:ser>
          <c:idx val="2"/>
          <c:order val="2"/>
          <c:tx>
            <c:strRef>
              <c:f>'Ergebnisse 2016 u 2050'!$A$7</c:f>
              <c:strCache>
                <c:ptCount val="1"/>
                <c:pt idx="0">
                  <c:v>Essen</c:v>
                </c:pt>
              </c:strCache>
            </c:strRef>
          </c:tx>
          <c:invertIfNegative val="0"/>
          <c:cat>
            <c:strRef>
              <c:f>'Ergebnisse 2016 u 2050'!$F$4:$G$4</c:f>
              <c:strCache>
                <c:ptCount val="2"/>
                <c:pt idx="0">
                  <c:v>UBP </c:v>
                </c:pt>
                <c:pt idx="1">
                  <c:v>EF</c:v>
                </c:pt>
              </c:strCache>
            </c:strRef>
          </c:cat>
          <c:val>
            <c:numRef>
              <c:f>'Ergebnisse 2016 u 2050'!$F$7:$G$7</c:f>
              <c:numCache>
                <c:formatCode>0.00</c:formatCode>
                <c:ptCount val="2"/>
                <c:pt idx="0">
                  <c:v>134.44510237422907</c:v>
                </c:pt>
                <c:pt idx="1">
                  <c:v>87.376487797941309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4277248"/>
        <c:axId val="54278784"/>
      </c:barChart>
      <c:catAx>
        <c:axId val="54277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4278784"/>
        <c:crosses val="autoZero"/>
        <c:auto val="1"/>
        <c:lblAlgn val="ctr"/>
        <c:lblOffset val="100"/>
        <c:noMultiLvlLbl val="0"/>
      </c:catAx>
      <c:valAx>
        <c:axId val="54278784"/>
        <c:scaling>
          <c:orientation val="minMax"/>
          <c:max val="3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427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Aufstehen 2050 Effizienz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'Ergebnisse 2016 u 2050'!$A$5</c:f>
              <c:strCache>
                <c:ptCount val="1"/>
                <c:pt idx="0">
                  <c:v>Dusche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'Ergebnisse 2016 u 2050'!$D$4:$E$4</c:f>
              <c:strCache>
                <c:ptCount val="2"/>
                <c:pt idx="0">
                  <c:v>UBP </c:v>
                </c:pt>
                <c:pt idx="1">
                  <c:v>EF</c:v>
                </c:pt>
              </c:strCache>
            </c:strRef>
          </c:cat>
          <c:val>
            <c:numRef>
              <c:f>'Ergebnisse 2016 u 2050'!$D$5:$E$5</c:f>
              <c:numCache>
                <c:formatCode>0.00</c:formatCode>
                <c:ptCount val="2"/>
                <c:pt idx="0">
                  <c:v>38.230834496045034</c:v>
                </c:pt>
                <c:pt idx="1">
                  <c:v>11.719870880416071</c:v>
                </c:pt>
              </c:numCache>
            </c:numRef>
          </c:val>
        </c:ser>
        <c:ser>
          <c:idx val="1"/>
          <c:order val="1"/>
          <c:tx>
            <c:strRef>
              <c:f>'Ergebnisse 2016 u 2050'!$A$6</c:f>
              <c:strCache>
                <c:ptCount val="1"/>
                <c:pt idx="0">
                  <c:v>Kaffee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'Ergebnisse 2016 u 2050'!$D$4:$E$4</c:f>
              <c:strCache>
                <c:ptCount val="2"/>
                <c:pt idx="0">
                  <c:v>UBP </c:v>
                </c:pt>
                <c:pt idx="1">
                  <c:v>EF</c:v>
                </c:pt>
              </c:strCache>
            </c:strRef>
          </c:cat>
          <c:val>
            <c:numRef>
              <c:f>'Ergebnisse 2016 u 2050'!$D$6:$E$6</c:f>
              <c:numCache>
                <c:formatCode>0.00</c:formatCode>
                <c:ptCount val="2"/>
                <c:pt idx="0">
                  <c:v>33.363757452384199</c:v>
                </c:pt>
                <c:pt idx="1">
                  <c:v>14.457383924446527</c:v>
                </c:pt>
              </c:numCache>
            </c:numRef>
          </c:val>
        </c:ser>
        <c:ser>
          <c:idx val="2"/>
          <c:order val="2"/>
          <c:tx>
            <c:strRef>
              <c:f>'Ergebnisse 2016 u 2050'!$A$7</c:f>
              <c:strCache>
                <c:ptCount val="1"/>
                <c:pt idx="0">
                  <c:v>Essen</c:v>
                </c:pt>
              </c:strCache>
            </c:strRef>
          </c:tx>
          <c:invertIfNegative val="0"/>
          <c:cat>
            <c:strRef>
              <c:f>'Ergebnisse 2016 u 2050'!$D$4:$E$4</c:f>
              <c:strCache>
                <c:ptCount val="2"/>
                <c:pt idx="0">
                  <c:v>UBP </c:v>
                </c:pt>
                <c:pt idx="1">
                  <c:v>EF</c:v>
                </c:pt>
              </c:strCache>
            </c:strRef>
          </c:cat>
          <c:val>
            <c:numRef>
              <c:f>'Ergebnisse 2016 u 2050'!$D$7:$E$7</c:f>
              <c:numCache>
                <c:formatCode>0.00</c:formatCode>
                <c:ptCount val="2"/>
                <c:pt idx="0">
                  <c:v>164.70980660985629</c:v>
                </c:pt>
                <c:pt idx="1">
                  <c:v>123.67383847216303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4321536"/>
        <c:axId val="54323072"/>
      </c:barChart>
      <c:catAx>
        <c:axId val="54321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4323072"/>
        <c:crosses val="autoZero"/>
        <c:auto val="1"/>
        <c:lblAlgn val="ctr"/>
        <c:lblOffset val="100"/>
        <c:noMultiLvlLbl val="0"/>
      </c:catAx>
      <c:valAx>
        <c:axId val="54323072"/>
        <c:scaling>
          <c:orientation val="minMax"/>
          <c:max val="3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4321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Aufstehen 2016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'Ergebnisse 2016 u 2050'!$A$5</c:f>
              <c:strCache>
                <c:ptCount val="1"/>
                <c:pt idx="0">
                  <c:v>Dusche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'Ergebnisse 2016 u 2050'!$B$4:$C$4</c:f>
              <c:strCache>
                <c:ptCount val="2"/>
                <c:pt idx="0">
                  <c:v>UBP </c:v>
                </c:pt>
                <c:pt idx="1">
                  <c:v>EF</c:v>
                </c:pt>
              </c:strCache>
            </c:strRef>
          </c:cat>
          <c:val>
            <c:numRef>
              <c:f>'Ergebnisse 2016 u 2050'!$B$5:$C$5</c:f>
              <c:numCache>
                <c:formatCode>0.00</c:formatCode>
                <c:ptCount val="2"/>
                <c:pt idx="0">
                  <c:v>100.39106544229456</c:v>
                </c:pt>
                <c:pt idx="1">
                  <c:v>144.78124798933817</c:v>
                </c:pt>
              </c:numCache>
            </c:numRef>
          </c:val>
        </c:ser>
        <c:ser>
          <c:idx val="1"/>
          <c:order val="1"/>
          <c:tx>
            <c:strRef>
              <c:f>'Ergebnisse 2016 u 2050'!$A$6</c:f>
              <c:strCache>
                <c:ptCount val="1"/>
                <c:pt idx="0">
                  <c:v>Kaffee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'Ergebnisse 2016 u 2050'!$B$4:$C$4</c:f>
              <c:strCache>
                <c:ptCount val="2"/>
                <c:pt idx="0">
                  <c:v>UBP </c:v>
                </c:pt>
                <c:pt idx="1">
                  <c:v>EF</c:v>
                </c:pt>
              </c:strCache>
            </c:strRef>
          </c:cat>
          <c:val>
            <c:numRef>
              <c:f>'Ergebnisse 2016 u 2050'!$B$6:$C$6</c:f>
              <c:numCache>
                <c:formatCode>0.00</c:formatCode>
                <c:ptCount val="2"/>
                <c:pt idx="0">
                  <c:v>51.869106906979482</c:v>
                </c:pt>
                <c:pt idx="1">
                  <c:v>28.364937992612113</c:v>
                </c:pt>
              </c:numCache>
            </c:numRef>
          </c:val>
        </c:ser>
        <c:ser>
          <c:idx val="2"/>
          <c:order val="2"/>
          <c:tx>
            <c:strRef>
              <c:f>'Ergebnisse 2016 u 2050'!$A$7</c:f>
              <c:strCache>
                <c:ptCount val="1"/>
                <c:pt idx="0">
                  <c:v>Essen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'Ergebnisse 2016 u 2050'!$B$4:$C$4</c:f>
              <c:strCache>
                <c:ptCount val="2"/>
                <c:pt idx="0">
                  <c:v>UBP </c:v>
                </c:pt>
                <c:pt idx="1">
                  <c:v>EF</c:v>
                </c:pt>
              </c:strCache>
            </c:strRef>
          </c:cat>
          <c:val>
            <c:numRef>
              <c:f>'Ergebnisse 2016 u 2050'!$B$7:$C$7</c:f>
              <c:numCache>
                <c:formatCode>0.00</c:formatCode>
                <c:ptCount val="2"/>
                <c:pt idx="0">
                  <c:v>177.73982765072597</c:v>
                </c:pt>
                <c:pt idx="1">
                  <c:v>156.85381401804977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7290112"/>
        <c:axId val="57291904"/>
      </c:barChart>
      <c:catAx>
        <c:axId val="57290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291904"/>
        <c:crosses val="autoZero"/>
        <c:auto val="1"/>
        <c:lblAlgn val="ctr"/>
        <c:lblOffset val="100"/>
        <c:noMultiLvlLbl val="0"/>
      </c:catAx>
      <c:valAx>
        <c:axId val="57291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290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Bei der Arbeit 2016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'Ergebnisse 2016 u 2050'!$A$41</c:f>
              <c:strCache>
                <c:ptCount val="1"/>
                <c:pt idx="0">
                  <c:v>Reise PKW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'Ergebnisse 2016 u 2050'!$B$40:$C$40</c:f>
              <c:strCache>
                <c:ptCount val="2"/>
                <c:pt idx="0">
                  <c:v>UBP</c:v>
                </c:pt>
                <c:pt idx="1">
                  <c:v>EF</c:v>
                </c:pt>
              </c:strCache>
            </c:strRef>
          </c:cat>
          <c:val>
            <c:numRef>
              <c:f>'Ergebnisse 2016 u 2050'!$B$41:$C$41</c:f>
              <c:numCache>
                <c:formatCode>0.00</c:formatCode>
                <c:ptCount val="2"/>
                <c:pt idx="0">
                  <c:v>286.07154062079252</c:v>
                </c:pt>
                <c:pt idx="1">
                  <c:v>286.07142460084611</c:v>
                </c:pt>
              </c:numCache>
            </c:numRef>
          </c:val>
        </c:ser>
        <c:ser>
          <c:idx val="1"/>
          <c:order val="1"/>
          <c:tx>
            <c:strRef>
              <c:f>'Ergebnisse 2016 u 2050'!$A$42</c:f>
              <c:strCache>
                <c:ptCount val="1"/>
                <c:pt idx="0">
                  <c:v>Reise Zug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'Ergebnisse 2016 u 2050'!$B$40:$C$40</c:f>
              <c:strCache>
                <c:ptCount val="2"/>
                <c:pt idx="0">
                  <c:v>UBP</c:v>
                </c:pt>
                <c:pt idx="1">
                  <c:v>EF</c:v>
                </c:pt>
              </c:strCache>
            </c:strRef>
          </c:cat>
          <c:val>
            <c:numRef>
              <c:f>'Ergebnisse 2016 u 2050'!$B$42:$C$42</c:f>
              <c:numCache>
                <c:formatCode>0.00</c:formatCode>
                <c:ptCount val="2"/>
                <c:pt idx="0">
                  <c:v>34.554649242609507</c:v>
                </c:pt>
                <c:pt idx="1">
                  <c:v>38.644914779026479</c:v>
                </c:pt>
              </c:numCache>
            </c:numRef>
          </c:val>
        </c:ser>
        <c:ser>
          <c:idx val="2"/>
          <c:order val="2"/>
          <c:tx>
            <c:strRef>
              <c:f>'Ergebnisse 2016 u 2050'!$A$43</c:f>
              <c:strCache>
                <c:ptCount val="1"/>
                <c:pt idx="0">
                  <c:v>Sitzung (Büro, Licht, Heizen)</c:v>
                </c:pt>
              </c:strCache>
            </c:strRef>
          </c:tx>
          <c:invertIfNegative val="0"/>
          <c:cat>
            <c:strRef>
              <c:f>'Ergebnisse 2016 u 2050'!$B$40:$C$40</c:f>
              <c:strCache>
                <c:ptCount val="2"/>
                <c:pt idx="0">
                  <c:v>UBP</c:v>
                </c:pt>
                <c:pt idx="1">
                  <c:v>EF</c:v>
                </c:pt>
              </c:strCache>
            </c:strRef>
          </c:cat>
          <c:val>
            <c:numRef>
              <c:f>'Ergebnisse 2016 u 2050'!$B$43:$C$43</c:f>
              <c:numCache>
                <c:formatCode>0.00</c:formatCode>
                <c:ptCount val="2"/>
                <c:pt idx="0">
                  <c:v>9.3738101365979745</c:v>
                </c:pt>
                <c:pt idx="1">
                  <c:v>5.2836606201274403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7330688"/>
        <c:axId val="57336576"/>
      </c:barChart>
      <c:catAx>
        <c:axId val="57330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336576"/>
        <c:crosses val="autoZero"/>
        <c:auto val="1"/>
        <c:lblAlgn val="ctr"/>
        <c:lblOffset val="100"/>
        <c:noMultiLvlLbl val="0"/>
      </c:catAx>
      <c:valAx>
        <c:axId val="5733657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330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Shopping in New York 2016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4291557305336801E-2"/>
          <c:y val="0.173148148148148"/>
          <c:w val="0.88237510936133001"/>
          <c:h val="0.62509222805482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'Ergebnisse 2016 u 2050'!$A$73</c:f>
              <c:strCache>
                <c:ptCount val="1"/>
                <c:pt idx="0">
                  <c:v>Fliegen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'Ergebnisse 2016 u 2050'!$B$72:$C$72</c:f>
              <c:strCache>
                <c:ptCount val="2"/>
                <c:pt idx="0">
                  <c:v>UBP</c:v>
                </c:pt>
                <c:pt idx="1">
                  <c:v>EF</c:v>
                </c:pt>
              </c:strCache>
            </c:strRef>
          </c:cat>
          <c:val>
            <c:numRef>
              <c:f>'Ergebnisse 2016 u 2050'!$B$73:$C$73</c:f>
              <c:numCache>
                <c:formatCode>0.00</c:formatCode>
                <c:ptCount val="2"/>
                <c:pt idx="0">
                  <c:v>234.93043077281868</c:v>
                </c:pt>
                <c:pt idx="1">
                  <c:v>222.24834795361676</c:v>
                </c:pt>
              </c:numCache>
            </c:numRef>
          </c:val>
        </c:ser>
        <c:ser>
          <c:idx val="1"/>
          <c:order val="1"/>
          <c:tx>
            <c:strRef>
              <c:f>'Ergebnisse 2016 u 2050'!$A$74</c:f>
              <c:strCache>
                <c:ptCount val="1"/>
                <c:pt idx="0">
                  <c:v>Hotel, Essen, Metro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'Ergebnisse 2016 u 2050'!$B$72:$C$72</c:f>
              <c:strCache>
                <c:ptCount val="2"/>
                <c:pt idx="0">
                  <c:v>UBP</c:v>
                </c:pt>
                <c:pt idx="1">
                  <c:v>EF</c:v>
                </c:pt>
              </c:strCache>
            </c:strRef>
          </c:cat>
          <c:val>
            <c:numRef>
              <c:f>'Ergebnisse 2016 u 2050'!$B$74:$C$74</c:f>
              <c:numCache>
                <c:formatCode>0.00</c:formatCode>
                <c:ptCount val="2"/>
                <c:pt idx="0">
                  <c:v>39.367369235326379</c:v>
                </c:pt>
                <c:pt idx="1">
                  <c:v>32.45066368388413</c:v>
                </c:pt>
              </c:numCache>
            </c:numRef>
          </c:val>
        </c:ser>
        <c:ser>
          <c:idx val="2"/>
          <c:order val="2"/>
          <c:tx>
            <c:strRef>
              <c:f>'Ergebnisse 2016 u 2050'!$A$75</c:f>
              <c:strCache>
                <c:ptCount val="1"/>
                <c:pt idx="0">
                  <c:v>Shopping</c:v>
                </c:pt>
              </c:strCache>
            </c:strRef>
          </c:tx>
          <c:invertIfNegative val="0"/>
          <c:cat>
            <c:strRef>
              <c:f>'Ergebnisse 2016 u 2050'!$B$72:$C$72</c:f>
              <c:strCache>
                <c:ptCount val="2"/>
                <c:pt idx="0">
                  <c:v>UBP</c:v>
                </c:pt>
                <c:pt idx="1">
                  <c:v>EF</c:v>
                </c:pt>
              </c:strCache>
            </c:strRef>
          </c:cat>
          <c:val>
            <c:numRef>
              <c:f>'Ergebnisse 2016 u 2050'!$B$75:$C$75</c:f>
              <c:numCache>
                <c:formatCode>0.00</c:formatCode>
                <c:ptCount val="2"/>
                <c:pt idx="0">
                  <c:v>55.702199991854918</c:v>
                </c:pt>
                <c:pt idx="1">
                  <c:v>75.300988362499126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7424128"/>
        <c:axId val="57430016"/>
      </c:barChart>
      <c:catAx>
        <c:axId val="57424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430016"/>
        <c:crosses val="autoZero"/>
        <c:auto val="1"/>
        <c:lblAlgn val="ctr"/>
        <c:lblOffset val="100"/>
        <c:noMultiLvlLbl val="0"/>
      </c:catAx>
      <c:valAx>
        <c:axId val="57430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424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2364173228346"/>
          <c:y val="0.88486001749781296"/>
          <c:w val="0.70082720909886298"/>
          <c:h val="8.7362204724409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Bei der Arbeit 2050 Effizienz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'Ergebnisse 2016 u 2050'!$A$41</c:f>
              <c:strCache>
                <c:ptCount val="1"/>
                <c:pt idx="0">
                  <c:v>Reise PKW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'Ergebnisse 2016 u 2050'!$D$40:$E$40</c:f>
              <c:strCache>
                <c:ptCount val="2"/>
                <c:pt idx="0">
                  <c:v>UBP</c:v>
                </c:pt>
                <c:pt idx="1">
                  <c:v>EF</c:v>
                </c:pt>
              </c:strCache>
            </c:strRef>
          </c:cat>
          <c:val>
            <c:numRef>
              <c:f>'Ergebnisse 2016 u 2050'!$D$41:$E$41</c:f>
              <c:numCache>
                <c:formatCode>0.00</c:formatCode>
                <c:ptCount val="2"/>
                <c:pt idx="0">
                  <c:v>114.55727163209824</c:v>
                </c:pt>
                <c:pt idx="1">
                  <c:v>93.526744735001202</c:v>
                </c:pt>
              </c:numCache>
            </c:numRef>
          </c:val>
        </c:ser>
        <c:ser>
          <c:idx val="1"/>
          <c:order val="1"/>
          <c:tx>
            <c:strRef>
              <c:f>'Ergebnisse 2016 u 2050'!$A$42</c:f>
              <c:strCache>
                <c:ptCount val="1"/>
                <c:pt idx="0">
                  <c:v>Reise Zug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'Ergebnisse 2016 u 2050'!$D$40:$E$40</c:f>
              <c:strCache>
                <c:ptCount val="2"/>
                <c:pt idx="0">
                  <c:v>UBP</c:v>
                </c:pt>
                <c:pt idx="1">
                  <c:v>EF</c:v>
                </c:pt>
              </c:strCache>
            </c:strRef>
          </c:cat>
          <c:val>
            <c:numRef>
              <c:f>'Ergebnisse 2016 u 2050'!$D$42:$E$42</c:f>
              <c:numCache>
                <c:formatCode>0.00</c:formatCode>
                <c:ptCount val="2"/>
                <c:pt idx="0">
                  <c:v>34.554649242609507</c:v>
                </c:pt>
                <c:pt idx="1">
                  <c:v>38.644914779026479</c:v>
                </c:pt>
              </c:numCache>
            </c:numRef>
          </c:val>
        </c:ser>
        <c:ser>
          <c:idx val="2"/>
          <c:order val="2"/>
          <c:tx>
            <c:strRef>
              <c:f>'Ergebnisse 2016 u 2050'!$A$43</c:f>
              <c:strCache>
                <c:ptCount val="1"/>
                <c:pt idx="0">
                  <c:v>Sitzung (Büro, Licht, Heizen)</c:v>
                </c:pt>
              </c:strCache>
            </c:strRef>
          </c:tx>
          <c:invertIfNegative val="0"/>
          <c:cat>
            <c:strRef>
              <c:f>'Ergebnisse 2016 u 2050'!$D$40:$E$40</c:f>
              <c:strCache>
                <c:ptCount val="2"/>
                <c:pt idx="0">
                  <c:v>UBP</c:v>
                </c:pt>
                <c:pt idx="1">
                  <c:v>EF</c:v>
                </c:pt>
              </c:strCache>
            </c:strRef>
          </c:cat>
          <c:val>
            <c:numRef>
              <c:f>'Ergebnisse 2016 u 2050'!$D$43:$E$43</c:f>
              <c:numCache>
                <c:formatCode>0.00</c:formatCode>
                <c:ptCount val="2"/>
                <c:pt idx="0">
                  <c:v>9.3738101365979745</c:v>
                </c:pt>
                <c:pt idx="1">
                  <c:v>5.2836607192213245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7464704"/>
        <c:axId val="57466240"/>
      </c:barChart>
      <c:catAx>
        <c:axId val="57464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466240"/>
        <c:crosses val="autoZero"/>
        <c:auto val="1"/>
        <c:lblAlgn val="ctr"/>
        <c:lblOffset val="100"/>
        <c:noMultiLvlLbl val="0"/>
      </c:catAx>
      <c:valAx>
        <c:axId val="57466240"/>
        <c:scaling>
          <c:orientation val="minMax"/>
          <c:max val="3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464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Bei der Arbeit 2050 Eff+COP21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'Ergebnisse 2016 u 2050'!$A$41</c:f>
              <c:strCache>
                <c:ptCount val="1"/>
                <c:pt idx="0">
                  <c:v>Reise PKW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'Ergebnisse 2016 u 2050'!$F$40:$G$40</c:f>
              <c:strCache>
                <c:ptCount val="2"/>
                <c:pt idx="0">
                  <c:v>UBP</c:v>
                </c:pt>
                <c:pt idx="1">
                  <c:v>EF</c:v>
                </c:pt>
              </c:strCache>
            </c:strRef>
          </c:cat>
          <c:val>
            <c:numRef>
              <c:f>'Ergebnisse 2016 u 2050'!$F$41:$G$41</c:f>
              <c:numCache>
                <c:formatCode>0.00</c:formatCode>
                <c:ptCount val="2"/>
                <c:pt idx="0">
                  <c:v>95.29508032138915</c:v>
                </c:pt>
                <c:pt idx="1">
                  <c:v>59.077725638299512</c:v>
                </c:pt>
              </c:numCache>
            </c:numRef>
          </c:val>
        </c:ser>
        <c:ser>
          <c:idx val="1"/>
          <c:order val="1"/>
          <c:tx>
            <c:strRef>
              <c:f>'Ergebnisse 2016 u 2050'!$A$42</c:f>
              <c:strCache>
                <c:ptCount val="1"/>
                <c:pt idx="0">
                  <c:v>Reise Zug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'Ergebnisse 2016 u 2050'!$F$40:$G$40</c:f>
              <c:strCache>
                <c:ptCount val="2"/>
                <c:pt idx="0">
                  <c:v>UBP</c:v>
                </c:pt>
                <c:pt idx="1">
                  <c:v>EF</c:v>
                </c:pt>
              </c:strCache>
            </c:strRef>
          </c:cat>
          <c:val>
            <c:numRef>
              <c:f>'Ergebnisse 2016 u 2050'!$F$42:$G$42</c:f>
              <c:numCache>
                <c:formatCode>0.00</c:formatCode>
                <c:ptCount val="2"/>
                <c:pt idx="0">
                  <c:v>31.02252323211658</c:v>
                </c:pt>
                <c:pt idx="1">
                  <c:v>32.434210138590075</c:v>
                </c:pt>
              </c:numCache>
            </c:numRef>
          </c:val>
        </c:ser>
        <c:ser>
          <c:idx val="2"/>
          <c:order val="2"/>
          <c:tx>
            <c:strRef>
              <c:f>'Ergebnisse 2016 u 2050'!$A$43</c:f>
              <c:strCache>
                <c:ptCount val="1"/>
                <c:pt idx="0">
                  <c:v>Sitzung (Büro, Licht, Heizen)</c:v>
                </c:pt>
              </c:strCache>
            </c:strRef>
          </c:tx>
          <c:invertIfNegative val="0"/>
          <c:cat>
            <c:strRef>
              <c:f>'Ergebnisse 2016 u 2050'!$F$40:$G$40</c:f>
              <c:strCache>
                <c:ptCount val="2"/>
                <c:pt idx="0">
                  <c:v>UBP</c:v>
                </c:pt>
                <c:pt idx="1">
                  <c:v>EF</c:v>
                </c:pt>
              </c:strCache>
            </c:strRef>
          </c:cat>
          <c:val>
            <c:numRef>
              <c:f>'Ergebnisse 2016 u 2050'!$F$43:$G$43</c:f>
              <c:numCache>
                <c:formatCode>0.00</c:formatCode>
                <c:ptCount val="2"/>
                <c:pt idx="0">
                  <c:v>8.2254699537387275</c:v>
                </c:pt>
                <c:pt idx="1">
                  <c:v>3.2763554034385867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7504896"/>
        <c:axId val="57506432"/>
      </c:barChart>
      <c:catAx>
        <c:axId val="57504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506432"/>
        <c:crosses val="autoZero"/>
        <c:auto val="1"/>
        <c:lblAlgn val="ctr"/>
        <c:lblOffset val="100"/>
        <c:noMultiLvlLbl val="0"/>
      </c:catAx>
      <c:valAx>
        <c:axId val="57506432"/>
        <c:scaling>
          <c:orientation val="minMax"/>
          <c:max val="3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504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Shopping in NY 2050 Effizienz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2286110424686"/>
          <c:y val="0.169064379341482"/>
          <c:w val="0.82295099367622904"/>
          <c:h val="0.6314996813049970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'Ergebnisse 2016 u 2050'!$A$73</c:f>
              <c:strCache>
                <c:ptCount val="1"/>
                <c:pt idx="0">
                  <c:v>Fliegen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'Ergebnisse 2016 u 2050'!$D$72:$E$72</c:f>
              <c:strCache>
                <c:ptCount val="2"/>
                <c:pt idx="0">
                  <c:v>UBP</c:v>
                </c:pt>
                <c:pt idx="1">
                  <c:v>EF</c:v>
                </c:pt>
              </c:strCache>
            </c:strRef>
          </c:cat>
          <c:val>
            <c:numRef>
              <c:f>'Ergebnisse 2016 u 2050'!$D$73:$E$73</c:f>
              <c:numCache>
                <c:formatCode>0.00</c:formatCode>
                <c:ptCount val="2"/>
                <c:pt idx="0">
                  <c:v>145.43633610057719</c:v>
                </c:pt>
                <c:pt idx="1">
                  <c:v>138.41495293289915</c:v>
                </c:pt>
              </c:numCache>
            </c:numRef>
          </c:val>
        </c:ser>
        <c:ser>
          <c:idx val="1"/>
          <c:order val="1"/>
          <c:tx>
            <c:strRef>
              <c:f>'Ergebnisse 2016 u 2050'!$A$74</c:f>
              <c:strCache>
                <c:ptCount val="1"/>
                <c:pt idx="0">
                  <c:v>Hotel, Essen, Metro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'Ergebnisse 2016 u 2050'!$D$72:$E$72</c:f>
              <c:strCache>
                <c:ptCount val="2"/>
                <c:pt idx="0">
                  <c:v>UBP</c:v>
                </c:pt>
                <c:pt idx="1">
                  <c:v>EF</c:v>
                </c:pt>
              </c:strCache>
            </c:strRef>
          </c:cat>
          <c:val>
            <c:numRef>
              <c:f>'Ergebnisse 2016 u 2050'!$D$74:$E$74</c:f>
              <c:numCache>
                <c:formatCode>0.00</c:formatCode>
                <c:ptCount val="2"/>
                <c:pt idx="0">
                  <c:v>38.812964931663785</c:v>
                </c:pt>
                <c:pt idx="1">
                  <c:v>31.946244711789369</c:v>
                </c:pt>
              </c:numCache>
            </c:numRef>
          </c:val>
        </c:ser>
        <c:ser>
          <c:idx val="2"/>
          <c:order val="2"/>
          <c:tx>
            <c:strRef>
              <c:f>'Ergebnisse 2016 u 2050'!$A$75</c:f>
              <c:strCache>
                <c:ptCount val="1"/>
                <c:pt idx="0">
                  <c:v>Shopping</c:v>
                </c:pt>
              </c:strCache>
            </c:strRef>
          </c:tx>
          <c:invertIfNegative val="0"/>
          <c:cat>
            <c:strRef>
              <c:f>'Ergebnisse 2016 u 2050'!$D$72:$E$72</c:f>
              <c:strCache>
                <c:ptCount val="2"/>
                <c:pt idx="0">
                  <c:v>UBP</c:v>
                </c:pt>
                <c:pt idx="1">
                  <c:v>EF</c:v>
                </c:pt>
              </c:strCache>
            </c:strRef>
          </c:cat>
          <c:val>
            <c:numRef>
              <c:f>'Ergebnisse 2016 u 2050'!$D$75:$E$75</c:f>
              <c:numCache>
                <c:formatCode>0.00</c:formatCode>
                <c:ptCount val="2"/>
                <c:pt idx="0">
                  <c:v>55.702199991854911</c:v>
                </c:pt>
                <c:pt idx="1">
                  <c:v>75.300988362499126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7540992"/>
        <c:axId val="57542528"/>
      </c:barChart>
      <c:catAx>
        <c:axId val="57540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542528"/>
        <c:crosses val="autoZero"/>
        <c:auto val="1"/>
        <c:lblAlgn val="ctr"/>
        <c:lblOffset val="100"/>
        <c:noMultiLvlLbl val="0"/>
      </c:catAx>
      <c:valAx>
        <c:axId val="57542528"/>
        <c:scaling>
          <c:orientation val="minMax"/>
          <c:max val="3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540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Shopping in NY 2050 Eff+COP21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2788740218899"/>
          <c:y val="0.169064379341482"/>
          <c:w val="0.82222327320736199"/>
          <c:h val="0.6314996813049970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'Ergebnisse 2016 u 2050'!$A$73</c:f>
              <c:strCache>
                <c:ptCount val="1"/>
                <c:pt idx="0">
                  <c:v>Fliegen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'Ergebnisse 2016 u 2050'!$F$72:$G$72</c:f>
              <c:strCache>
                <c:ptCount val="2"/>
                <c:pt idx="0">
                  <c:v>UBP</c:v>
                </c:pt>
                <c:pt idx="1">
                  <c:v>EF</c:v>
                </c:pt>
              </c:strCache>
            </c:strRef>
          </c:cat>
          <c:val>
            <c:numRef>
              <c:f>'Ergebnisse 2016 u 2050'!$F$73:$G$73</c:f>
              <c:numCache>
                <c:formatCode>0.00</c:formatCode>
                <c:ptCount val="2"/>
                <c:pt idx="0">
                  <c:v>93.020118118526071</c:v>
                </c:pt>
                <c:pt idx="1">
                  <c:v>30.258176676780661</c:v>
                </c:pt>
              </c:numCache>
            </c:numRef>
          </c:val>
        </c:ser>
        <c:ser>
          <c:idx val="1"/>
          <c:order val="1"/>
          <c:tx>
            <c:strRef>
              <c:f>'Ergebnisse 2016 u 2050'!$A$74</c:f>
              <c:strCache>
                <c:ptCount val="1"/>
                <c:pt idx="0">
                  <c:v>Hotel, Essen, Metro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'Ergebnisse 2016 u 2050'!$F$72:$G$72</c:f>
              <c:strCache>
                <c:ptCount val="2"/>
                <c:pt idx="0">
                  <c:v>UBP</c:v>
                </c:pt>
                <c:pt idx="1">
                  <c:v>EF</c:v>
                </c:pt>
              </c:strCache>
            </c:strRef>
          </c:cat>
          <c:val>
            <c:numRef>
              <c:f>'Ergebnisse 2016 u 2050'!$F$74:$G$74</c:f>
              <c:numCache>
                <c:formatCode>0.00</c:formatCode>
                <c:ptCount val="2"/>
                <c:pt idx="0">
                  <c:v>28.734170324514153</c:v>
                </c:pt>
                <c:pt idx="1">
                  <c:v>14.716509208162336</c:v>
                </c:pt>
              </c:numCache>
            </c:numRef>
          </c:val>
        </c:ser>
        <c:ser>
          <c:idx val="2"/>
          <c:order val="2"/>
          <c:tx>
            <c:strRef>
              <c:f>'Ergebnisse 2016 u 2050'!$A$75</c:f>
              <c:strCache>
                <c:ptCount val="1"/>
                <c:pt idx="0">
                  <c:v>Shopping</c:v>
                </c:pt>
              </c:strCache>
            </c:strRef>
          </c:tx>
          <c:invertIfNegative val="0"/>
          <c:cat>
            <c:strRef>
              <c:f>'Ergebnisse 2016 u 2050'!$F$72:$G$72</c:f>
              <c:strCache>
                <c:ptCount val="2"/>
                <c:pt idx="0">
                  <c:v>UBP</c:v>
                </c:pt>
                <c:pt idx="1">
                  <c:v>EF</c:v>
                </c:pt>
              </c:strCache>
            </c:strRef>
          </c:cat>
          <c:val>
            <c:numRef>
              <c:f>'Ergebnisse 2016 u 2050'!$F$75:$G$75</c:f>
              <c:numCache>
                <c:formatCode>0.00</c:formatCode>
                <c:ptCount val="2"/>
                <c:pt idx="0">
                  <c:v>53.854901228445499</c:v>
                </c:pt>
                <c:pt idx="1">
                  <c:v>13.944629435414088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7555584"/>
        <c:axId val="57581952"/>
      </c:barChart>
      <c:catAx>
        <c:axId val="57555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581952"/>
        <c:crosses val="autoZero"/>
        <c:auto val="1"/>
        <c:lblAlgn val="ctr"/>
        <c:lblOffset val="100"/>
        <c:noMultiLvlLbl val="0"/>
      </c:catAx>
      <c:valAx>
        <c:axId val="57581952"/>
        <c:scaling>
          <c:orientation val="minMax"/>
          <c:max val="3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555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435327</xdr:colOff>
      <xdr:row>20</xdr:row>
      <xdr:rowOff>205062</xdr:rowOff>
    </xdr:from>
    <xdr:to>
      <xdr:col>10</xdr:col>
      <xdr:colOff>237323</xdr:colOff>
      <xdr:row>34</xdr:row>
      <xdr:rowOff>89798</xdr:rowOff>
    </xdr:to>
    <xdr:graphicFrame macro="">
      <xdr:nvGraphicFramePr>
        <xdr:cNvPr id="14" name="Diagramm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723836</xdr:colOff>
      <xdr:row>20</xdr:row>
      <xdr:rowOff>205188</xdr:rowOff>
    </xdr:from>
    <xdr:to>
      <xdr:col>6</xdr:col>
      <xdr:colOff>436161</xdr:colOff>
      <xdr:row>34</xdr:row>
      <xdr:rowOff>89797</xdr:rowOff>
    </xdr:to>
    <xdr:graphicFrame macro="">
      <xdr:nvGraphicFramePr>
        <xdr:cNvPr id="13" name="Diagramm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69658</xdr:colOff>
      <xdr:row>20</xdr:row>
      <xdr:rowOff>205125</xdr:rowOff>
    </xdr:from>
    <xdr:to>
      <xdr:col>2</xdr:col>
      <xdr:colOff>717358</xdr:colOff>
      <xdr:row>34</xdr:row>
      <xdr:rowOff>93005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400884</xdr:colOff>
      <xdr:row>29</xdr:row>
      <xdr:rowOff>17574</xdr:rowOff>
    </xdr:from>
    <xdr:to>
      <xdr:col>10</xdr:col>
      <xdr:colOff>83384</xdr:colOff>
      <xdr:row>29</xdr:row>
      <xdr:rowOff>17574</xdr:rowOff>
    </xdr:to>
    <xdr:cxnSp macro="">
      <xdr:nvCxnSpPr>
        <xdr:cNvPr id="4" name="Gerade Verbindung 3"/>
        <xdr:cNvCxnSpPr/>
      </xdr:nvCxnSpPr>
      <xdr:spPr>
        <a:xfrm>
          <a:off x="400884" y="6175150"/>
          <a:ext cx="8668712" cy="0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482600</xdr:colOff>
      <xdr:row>18</xdr:row>
      <xdr:rowOff>165100</xdr:rowOff>
    </xdr:from>
    <xdr:ext cx="1417439" cy="264560"/>
    <xdr:sp macro="" textlink="">
      <xdr:nvSpPr>
        <xdr:cNvPr id="5" name="Textfeld 4"/>
        <xdr:cNvSpPr txBox="1"/>
      </xdr:nvSpPr>
      <xdr:spPr>
        <a:xfrm>
          <a:off x="2019300" y="3403600"/>
          <a:ext cx="141743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100"/>
            <a:t>Initiativziel: Eine Erde</a:t>
          </a:r>
        </a:p>
      </xdr:txBody>
    </xdr:sp>
    <xdr:clientData/>
  </xdr:oneCellAnchor>
  <xdr:twoCellAnchor>
    <xdr:from>
      <xdr:col>0</xdr:col>
      <xdr:colOff>82550</xdr:colOff>
      <xdr:row>50</xdr:row>
      <xdr:rowOff>133350</xdr:rowOff>
    </xdr:from>
    <xdr:to>
      <xdr:col>2</xdr:col>
      <xdr:colOff>736600</xdr:colOff>
      <xdr:row>64</xdr:row>
      <xdr:rowOff>25400</xdr:rowOff>
    </xdr:to>
    <xdr:graphicFrame macro="">
      <xdr:nvGraphicFramePr>
        <xdr:cNvPr id="9" name="Diagramm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95250</xdr:colOff>
      <xdr:row>82</xdr:row>
      <xdr:rowOff>95250</xdr:rowOff>
    </xdr:from>
    <xdr:to>
      <xdr:col>2</xdr:col>
      <xdr:colOff>749300</xdr:colOff>
      <xdr:row>95</xdr:row>
      <xdr:rowOff>190500</xdr:rowOff>
    </xdr:to>
    <xdr:graphicFrame macro="">
      <xdr:nvGraphicFramePr>
        <xdr:cNvPr id="10" name="Diagramm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730250</xdr:colOff>
      <xdr:row>50</xdr:row>
      <xdr:rowOff>139700</xdr:rowOff>
    </xdr:from>
    <xdr:to>
      <xdr:col>6</xdr:col>
      <xdr:colOff>457200</xdr:colOff>
      <xdr:row>64</xdr:row>
      <xdr:rowOff>38100</xdr:rowOff>
    </xdr:to>
    <xdr:graphicFrame macro="">
      <xdr:nvGraphicFramePr>
        <xdr:cNvPr id="17" name="Diagramm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450850</xdr:colOff>
      <xdr:row>50</xdr:row>
      <xdr:rowOff>139700</xdr:rowOff>
    </xdr:from>
    <xdr:to>
      <xdr:col>10</xdr:col>
      <xdr:colOff>266700</xdr:colOff>
      <xdr:row>64</xdr:row>
      <xdr:rowOff>38100</xdr:rowOff>
    </xdr:to>
    <xdr:graphicFrame macro="">
      <xdr:nvGraphicFramePr>
        <xdr:cNvPr id="18" name="Diagramm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748332</xdr:colOff>
      <xdr:row>82</xdr:row>
      <xdr:rowOff>94424</xdr:rowOff>
    </xdr:from>
    <xdr:to>
      <xdr:col>6</xdr:col>
      <xdr:colOff>462582</xdr:colOff>
      <xdr:row>95</xdr:row>
      <xdr:rowOff>193728</xdr:rowOff>
    </xdr:to>
    <xdr:graphicFrame macro="">
      <xdr:nvGraphicFramePr>
        <xdr:cNvPr id="19" name="Diagramm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456231</xdr:colOff>
      <xdr:row>82</xdr:row>
      <xdr:rowOff>94425</xdr:rowOff>
    </xdr:from>
    <xdr:to>
      <xdr:col>10</xdr:col>
      <xdr:colOff>158140</xdr:colOff>
      <xdr:row>95</xdr:row>
      <xdr:rowOff>193729</xdr:rowOff>
    </xdr:to>
    <xdr:graphicFrame macro="">
      <xdr:nvGraphicFramePr>
        <xdr:cNvPr id="20" name="Diagramm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413584</xdr:colOff>
      <xdr:row>58</xdr:row>
      <xdr:rowOff>168050</xdr:rowOff>
    </xdr:from>
    <xdr:to>
      <xdr:col>10</xdr:col>
      <xdr:colOff>96084</xdr:colOff>
      <xdr:row>58</xdr:row>
      <xdr:rowOff>168050</xdr:rowOff>
    </xdr:to>
    <xdr:cxnSp macro="">
      <xdr:nvCxnSpPr>
        <xdr:cNvPr id="15" name="Gerade Verbindung 14"/>
        <xdr:cNvCxnSpPr/>
      </xdr:nvCxnSpPr>
      <xdr:spPr>
        <a:xfrm>
          <a:off x="413584" y="12360050"/>
          <a:ext cx="8648700" cy="0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334729</xdr:colOff>
      <xdr:row>90</xdr:row>
      <xdr:rowOff>173001</xdr:rowOff>
    </xdr:from>
    <xdr:to>
      <xdr:col>10</xdr:col>
      <xdr:colOff>17229</xdr:colOff>
      <xdr:row>90</xdr:row>
      <xdr:rowOff>173001</xdr:rowOff>
    </xdr:to>
    <xdr:cxnSp macro="">
      <xdr:nvCxnSpPr>
        <xdr:cNvPr id="16" name="Gerade Verbindung 15"/>
        <xdr:cNvCxnSpPr/>
      </xdr:nvCxnSpPr>
      <xdr:spPr>
        <a:xfrm>
          <a:off x="334729" y="18462436"/>
          <a:ext cx="8644251" cy="0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302642</xdr:colOff>
      <xdr:row>7</xdr:row>
      <xdr:rowOff>152911</xdr:rowOff>
    </xdr:from>
    <xdr:to>
      <xdr:col>8</xdr:col>
      <xdr:colOff>507660</xdr:colOff>
      <xdr:row>15</xdr:row>
      <xdr:rowOff>155523</xdr:rowOff>
    </xdr:to>
    <xdr:pic>
      <xdr:nvPicPr>
        <xdr:cNvPr id="2" name="Bild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4186" y="1584857"/>
          <a:ext cx="6546494" cy="165616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adelduce1/Documents/Quantis/Burokrat/Hours_per_Month_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/>
      <a:ea typeface=""/>
      <a:cs typeface=""/>
      <a:font script="Jpan" typeface="Yu Gothic Light"/>
      <a:font script="Hang" typeface="맑은 고딕"/>
      <a:font script="Hans" typeface="DengXian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Yu Gothic"/>
      <a:font script="Hang" typeface="맑은 고딕"/>
      <a:font script="Hans" typeface="DengXian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/>
      <a:ea typeface=""/>
      <a:cs typeface=""/>
      <a:font script="Jpan" typeface="Yu Gothic Light"/>
      <a:font script="Hang" typeface="맑은 고딕"/>
      <a:font script="Hans" typeface="DengXian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Yu Gothic"/>
      <a:font script="Hang" typeface="맑은 고딕"/>
      <a:font script="Hans" typeface="DengXian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/>
      <a:ea typeface=""/>
      <a:cs typeface=""/>
      <a:font script="Jpan" typeface="Yu Gothic Light"/>
      <a:font script="Hang" typeface="맑은 고딕"/>
      <a:font script="Hans" typeface="DengXian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Yu Gothic"/>
      <a:font script="Hang" typeface="맑은 고딕"/>
      <a:font script="Hans" typeface="DengXian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/>
      <a:ea typeface=""/>
      <a:cs typeface=""/>
      <a:font script="Jpan" typeface="Yu Gothic Light"/>
      <a:font script="Hang" typeface="맑은 고딕"/>
      <a:font script="Hans" typeface="DengXian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Yu Gothic"/>
      <a:font script="Hang" typeface="맑은 고딕"/>
      <a:font script="Hans" typeface="DengXian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/>
      <a:ea typeface=""/>
      <a:cs typeface=""/>
      <a:font script="Jpan" typeface="Yu Gothic Light"/>
      <a:font script="Hang" typeface="맑은 고딕"/>
      <a:font script="Hans" typeface="DengXian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Yu Gothic"/>
      <a:font script="Hang" typeface="맑은 고딕"/>
      <a:font script="Hans" typeface="DengXian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/>
      <a:ea typeface=""/>
      <a:cs typeface=""/>
      <a:font script="Jpan" typeface="Yu Gothic Light"/>
      <a:font script="Hang" typeface="맑은 고딕"/>
      <a:font script="Hans" typeface="DengXian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Yu Gothic"/>
      <a:font script="Hang" typeface="맑은 고딕"/>
      <a:font script="Hans" typeface="DengXian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/>
      <a:ea typeface=""/>
      <a:cs typeface=""/>
      <a:font script="Jpan" typeface="Yu Gothic Light"/>
      <a:font script="Hang" typeface="맑은 고딕"/>
      <a:font script="Hans" typeface="DengXian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Yu Gothic"/>
      <a:font script="Hang" typeface="맑은 고딕"/>
      <a:font script="Hans" typeface="DengXian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/>
      <a:ea typeface=""/>
      <a:cs typeface=""/>
      <a:font script="Jpan" typeface="Yu Gothic Light"/>
      <a:font script="Hang" typeface="맑은 고딕"/>
      <a:font script="Hans" typeface="DengXian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Yu Gothic"/>
      <a:font script="Hang" typeface="맑은 고딕"/>
      <a:font script="Hans" typeface="DengXian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2"/>
  <sheetViews>
    <sheetView tabSelected="1" topLeftCell="A52" zoomScale="135" zoomScaleNormal="135" zoomScalePageLayoutView="135" workbookViewId="0">
      <selection activeCell="J39" sqref="J39"/>
    </sheetView>
  </sheetViews>
  <sheetFormatPr baseColWidth="10" defaultRowHeight="15.75" x14ac:dyDescent="0.25"/>
  <cols>
    <col min="1" max="1" width="20.125" customWidth="1"/>
  </cols>
  <sheetData>
    <row r="2" spans="1:7" x14ac:dyDescent="0.25">
      <c r="A2" s="1" t="s">
        <v>9</v>
      </c>
    </row>
    <row r="3" spans="1:7" x14ac:dyDescent="0.25">
      <c r="B3" s="37">
        <v>2016</v>
      </c>
      <c r="C3" s="37"/>
      <c r="D3" s="38" t="s">
        <v>19</v>
      </c>
      <c r="E3" s="38"/>
      <c r="F3" s="39" t="s">
        <v>21</v>
      </c>
      <c r="G3" s="39"/>
    </row>
    <row r="4" spans="1:7" x14ac:dyDescent="0.25">
      <c r="A4" s="1" t="s">
        <v>22</v>
      </c>
      <c r="B4" s="6" t="s">
        <v>0</v>
      </c>
      <c r="C4" s="6" t="s">
        <v>1</v>
      </c>
      <c r="D4" s="8" t="s">
        <v>0</v>
      </c>
      <c r="E4" s="8" t="s">
        <v>1</v>
      </c>
      <c r="F4" s="9" t="s">
        <v>0</v>
      </c>
      <c r="G4" s="9" t="s">
        <v>1</v>
      </c>
    </row>
    <row r="5" spans="1:7" x14ac:dyDescent="0.25">
      <c r="A5" t="s">
        <v>6</v>
      </c>
      <c r="B5" s="7">
        <v>100.39106544229456</v>
      </c>
      <c r="C5" s="7">
        <v>144.78124798933817</v>
      </c>
      <c r="D5" s="10">
        <v>38.230834496045034</v>
      </c>
      <c r="E5" s="10">
        <v>11.719870880416071</v>
      </c>
      <c r="F5" s="11">
        <v>33.660305059466872</v>
      </c>
      <c r="G5" s="11">
        <v>6.431645041368296</v>
      </c>
    </row>
    <row r="6" spans="1:7" x14ac:dyDescent="0.25">
      <c r="A6" t="s">
        <v>7</v>
      </c>
      <c r="B6" s="7">
        <v>51.869106906979482</v>
      </c>
      <c r="C6" s="7">
        <v>28.364937992612113</v>
      </c>
      <c r="D6" s="10">
        <v>33.363757452384199</v>
      </c>
      <c r="E6" s="10">
        <v>14.457383924446527</v>
      </c>
      <c r="F6" s="11">
        <v>31.558053483651943</v>
      </c>
      <c r="G6" s="11">
        <v>10.469002811660154</v>
      </c>
    </row>
    <row r="7" spans="1:7" x14ac:dyDescent="0.25">
      <c r="A7" t="s">
        <v>4</v>
      </c>
      <c r="B7" s="7">
        <v>177.73982765072597</v>
      </c>
      <c r="C7" s="7">
        <v>156.85381401804977</v>
      </c>
      <c r="D7" s="10">
        <v>164.70980660985629</v>
      </c>
      <c r="E7" s="10">
        <v>123.67383847216303</v>
      </c>
      <c r="F7" s="11">
        <v>134.44510237422907</v>
      </c>
      <c r="G7" s="11">
        <v>87.376487797941309</v>
      </c>
    </row>
    <row r="8" spans="1:7" x14ac:dyDescent="0.25">
      <c r="A8" t="s">
        <v>2</v>
      </c>
      <c r="B8" s="12">
        <v>330</v>
      </c>
      <c r="C8" s="12">
        <v>330</v>
      </c>
      <c r="D8" s="13">
        <v>236.30439855828553</v>
      </c>
      <c r="E8" s="13">
        <v>149.85109327702563</v>
      </c>
      <c r="F8" s="11">
        <v>199.66346091734789</v>
      </c>
      <c r="G8" s="11">
        <v>104.27713565096975</v>
      </c>
    </row>
    <row r="9" spans="1:7" x14ac:dyDescent="0.25">
      <c r="B9" s="6"/>
      <c r="C9" s="6"/>
      <c r="D9" s="8"/>
      <c r="E9" s="8"/>
      <c r="F9" s="9"/>
      <c r="G9" s="9"/>
    </row>
    <row r="10" spans="1:7" x14ac:dyDescent="0.25">
      <c r="B10" s="6"/>
      <c r="C10" s="6"/>
      <c r="D10" s="8" t="s">
        <v>17</v>
      </c>
      <c r="E10" s="8"/>
      <c r="F10" s="9" t="s">
        <v>18</v>
      </c>
      <c r="G10" s="9"/>
    </row>
    <row r="11" spans="1:7" x14ac:dyDescent="0.25">
      <c r="A11" t="s">
        <v>23</v>
      </c>
      <c r="B11" s="6"/>
      <c r="C11" s="6"/>
      <c r="D11" s="8" t="s">
        <v>0</v>
      </c>
      <c r="E11" s="8" t="s">
        <v>1</v>
      </c>
      <c r="F11" s="9" t="s">
        <v>0</v>
      </c>
      <c r="G11" s="9" t="s">
        <v>1</v>
      </c>
    </row>
    <row r="12" spans="1:7" x14ac:dyDescent="0.25">
      <c r="A12" t="s">
        <v>6</v>
      </c>
      <c r="B12" s="12">
        <v>678.14055200000007</v>
      </c>
      <c r="C12" s="6">
        <v>1.775238326</v>
      </c>
      <c r="D12" s="10">
        <v>258.24887000000001</v>
      </c>
      <c r="E12" s="10">
        <v>0.14370344400000001</v>
      </c>
      <c r="F12" s="11">
        <v>227.37499351111111</v>
      </c>
      <c r="G12" s="11">
        <v>7.8861751333333341E-2</v>
      </c>
    </row>
    <row r="13" spans="1:7" x14ac:dyDescent="0.25">
      <c r="A13" t="s">
        <v>7</v>
      </c>
      <c r="B13" s="12">
        <v>350.37525137</v>
      </c>
      <c r="C13" s="6">
        <v>0.34779728548</v>
      </c>
      <c r="D13" s="10">
        <v>225.37181766</v>
      </c>
      <c r="E13" s="10">
        <v>0.17726951793000001</v>
      </c>
      <c r="F13" s="11">
        <v>213.17430704777777</v>
      </c>
      <c r="G13" s="11">
        <v>0.12836589879118518</v>
      </c>
    </row>
    <row r="14" spans="1:7" x14ac:dyDescent="0.25">
      <c r="A14" t="s">
        <v>4</v>
      </c>
      <c r="B14" s="12">
        <v>1200.6305969999999</v>
      </c>
      <c r="C14" s="6">
        <v>1.9232663489999999</v>
      </c>
      <c r="D14" s="10">
        <v>1112.6129469999998</v>
      </c>
      <c r="E14" s="10">
        <v>1.5164293790000001</v>
      </c>
      <c r="F14" s="11">
        <v>908.17520001481478</v>
      </c>
      <c r="G14" s="11">
        <v>1.0713686481111111</v>
      </c>
    </row>
    <row r="15" spans="1:7" x14ac:dyDescent="0.25">
      <c r="B15" s="4"/>
      <c r="C15" s="4"/>
    </row>
    <row r="16" spans="1:7" x14ac:dyDescent="0.25">
      <c r="B16" s="4"/>
      <c r="C16" s="4"/>
    </row>
    <row r="17" spans="2:3" x14ac:dyDescent="0.25">
      <c r="B17" s="4"/>
      <c r="C17" s="4"/>
    </row>
    <row r="18" spans="2:3" x14ac:dyDescent="0.25">
      <c r="B18" s="4"/>
      <c r="C18" s="4"/>
    </row>
    <row r="19" spans="2:3" x14ac:dyDescent="0.25">
      <c r="B19" s="4"/>
      <c r="C19" s="4"/>
    </row>
    <row r="20" spans="2:3" x14ac:dyDescent="0.25">
      <c r="B20" s="4"/>
      <c r="C20" s="4"/>
    </row>
    <row r="38" spans="1:7" x14ac:dyDescent="0.25">
      <c r="A38" t="s">
        <v>3</v>
      </c>
    </row>
    <row r="39" spans="1:7" x14ac:dyDescent="0.25">
      <c r="B39" s="37">
        <v>2016</v>
      </c>
      <c r="C39" s="37"/>
      <c r="D39" s="38" t="s">
        <v>19</v>
      </c>
      <c r="E39" s="38"/>
      <c r="F39" s="39" t="s">
        <v>20</v>
      </c>
      <c r="G39" s="39"/>
    </row>
    <row r="40" spans="1:7" x14ac:dyDescent="0.25">
      <c r="A40" s="1" t="s">
        <v>22</v>
      </c>
      <c r="B40" s="6" t="s">
        <v>13</v>
      </c>
      <c r="C40" s="6" t="s">
        <v>1</v>
      </c>
      <c r="D40" s="8" t="s">
        <v>13</v>
      </c>
      <c r="E40" s="8" t="s">
        <v>1</v>
      </c>
      <c r="F40" s="9" t="s">
        <v>13</v>
      </c>
      <c r="G40" s="9" t="s">
        <v>1</v>
      </c>
    </row>
    <row r="41" spans="1:7" x14ac:dyDescent="0.25">
      <c r="A41" t="s">
        <v>10</v>
      </c>
      <c r="B41" s="7">
        <v>286.07154062079252</v>
      </c>
      <c r="C41" s="7">
        <v>286.07142460084611</v>
      </c>
      <c r="D41" s="10">
        <v>114.55727163209824</v>
      </c>
      <c r="E41" s="10">
        <v>93.526744735001202</v>
      </c>
      <c r="F41" s="11">
        <v>95.29508032138915</v>
      </c>
      <c r="G41" s="11">
        <v>59.077725638299512</v>
      </c>
    </row>
    <row r="42" spans="1:7" x14ac:dyDescent="0.25">
      <c r="A42" t="s">
        <v>11</v>
      </c>
      <c r="B42" s="7">
        <v>34.554649242609507</v>
      </c>
      <c r="C42" s="7">
        <v>38.644914779026479</v>
      </c>
      <c r="D42" s="10">
        <v>34.554649242609507</v>
      </c>
      <c r="E42" s="10">
        <v>38.644914779026479</v>
      </c>
      <c r="F42" s="11">
        <v>31.02252323211658</v>
      </c>
      <c r="G42" s="11">
        <v>32.434210138590075</v>
      </c>
    </row>
    <row r="43" spans="1:7" x14ac:dyDescent="0.25">
      <c r="A43" t="s">
        <v>12</v>
      </c>
      <c r="B43" s="7">
        <v>9.3738101365979745</v>
      </c>
      <c r="C43" s="7">
        <v>5.2836606201274403</v>
      </c>
      <c r="D43" s="10">
        <v>9.3738101365979745</v>
      </c>
      <c r="E43" s="10">
        <v>5.2836607192213245</v>
      </c>
      <c r="F43" s="11">
        <v>8.2254699537387275</v>
      </c>
      <c r="G43" s="11">
        <v>3.2763554034385867</v>
      </c>
    </row>
    <row r="44" spans="1:7" x14ac:dyDescent="0.25">
      <c r="A44" t="s">
        <v>2</v>
      </c>
      <c r="B44" s="6">
        <v>330</v>
      </c>
      <c r="C44" s="6">
        <v>330</v>
      </c>
      <c r="D44" s="13">
        <v>158.48573101130572</v>
      </c>
      <c r="E44" s="13">
        <v>137.45532023324901</v>
      </c>
      <c r="F44" s="11">
        <v>134.54307350724446</v>
      </c>
      <c r="G44" s="11">
        <v>94.788291180328173</v>
      </c>
    </row>
    <row r="45" spans="1:7" x14ac:dyDescent="0.25">
      <c r="B45" s="6"/>
      <c r="C45" s="6"/>
      <c r="D45" s="8"/>
      <c r="E45" s="8"/>
      <c r="F45" s="9"/>
      <c r="G45" s="9"/>
    </row>
    <row r="46" spans="1:7" x14ac:dyDescent="0.25">
      <c r="A46" t="s">
        <v>23</v>
      </c>
      <c r="B46" s="6"/>
      <c r="C46" s="6"/>
      <c r="D46" s="8"/>
      <c r="E46" s="8"/>
      <c r="F46" s="9"/>
      <c r="G46" s="9"/>
    </row>
    <row r="47" spans="1:7" x14ac:dyDescent="0.25">
      <c r="A47" t="s">
        <v>10</v>
      </c>
      <c r="B47" s="6">
        <v>97294.941000000006</v>
      </c>
      <c r="C47" s="6">
        <v>288.68727000000001</v>
      </c>
      <c r="D47" s="8">
        <v>38961.733</v>
      </c>
      <c r="E47" s="8">
        <v>94.381956000000002</v>
      </c>
      <c r="F47" s="9">
        <v>32410.526392592594</v>
      </c>
      <c r="G47" s="9">
        <v>59.617934074074078</v>
      </c>
    </row>
    <row r="48" spans="1:7" x14ac:dyDescent="0.25">
      <c r="A48" t="s">
        <v>11</v>
      </c>
      <c r="B48" s="6">
        <v>11752.279</v>
      </c>
      <c r="C48" s="6">
        <v>38.998285000000003</v>
      </c>
      <c r="D48" s="8">
        <v>11752.279</v>
      </c>
      <c r="E48" s="8">
        <v>38.998285000000003</v>
      </c>
      <c r="F48" s="9">
        <v>10550.978125925927</v>
      </c>
      <c r="G48" s="9">
        <v>32.730789496296296</v>
      </c>
    </row>
    <row r="49" spans="1:7" x14ac:dyDescent="0.25">
      <c r="A49" t="s">
        <v>12</v>
      </c>
      <c r="B49" s="6">
        <v>3188.0986910000001</v>
      </c>
      <c r="C49" s="6">
        <v>5.3319745659999995</v>
      </c>
      <c r="D49" s="8">
        <v>3188.0986910000001</v>
      </c>
      <c r="E49" s="8">
        <v>5.3319746660000007</v>
      </c>
      <c r="F49" s="9">
        <v>2797.5401261851853</v>
      </c>
      <c r="G49" s="9">
        <v>3.3063144922222225</v>
      </c>
    </row>
    <row r="50" spans="1:7" x14ac:dyDescent="0.25">
      <c r="A50" t="s">
        <v>8</v>
      </c>
      <c r="B50" s="7">
        <v>112235.31869100001</v>
      </c>
      <c r="C50" s="7">
        <v>333.01752956600001</v>
      </c>
      <c r="D50" s="8">
        <v>53902.110691000002</v>
      </c>
      <c r="E50" s="8">
        <v>138.71221566600002</v>
      </c>
      <c r="F50" s="9">
        <v>45759.04464470371</v>
      </c>
      <c r="G50" s="9">
        <v>95.655038062592595</v>
      </c>
    </row>
    <row r="70" spans="1:10" x14ac:dyDescent="0.25">
      <c r="A70" t="s">
        <v>14</v>
      </c>
    </row>
    <row r="71" spans="1:10" x14ac:dyDescent="0.25">
      <c r="B71" s="37">
        <v>2016</v>
      </c>
      <c r="C71" s="37"/>
      <c r="D71" s="38" t="s">
        <v>19</v>
      </c>
      <c r="E71" s="38"/>
      <c r="F71" s="39" t="s">
        <v>20</v>
      </c>
      <c r="G71" s="39"/>
    </row>
    <row r="72" spans="1:10" x14ac:dyDescent="0.25">
      <c r="A72" s="1" t="s">
        <v>22</v>
      </c>
      <c r="B72" s="6" t="s">
        <v>13</v>
      </c>
      <c r="C72" s="6" t="s">
        <v>1</v>
      </c>
      <c r="D72" s="8" t="s">
        <v>13</v>
      </c>
      <c r="E72" s="8" t="s">
        <v>1</v>
      </c>
      <c r="F72" s="9" t="s">
        <v>13</v>
      </c>
      <c r="G72" s="9" t="s">
        <v>1</v>
      </c>
    </row>
    <row r="73" spans="1:10" x14ac:dyDescent="0.25">
      <c r="A73" t="s">
        <v>15</v>
      </c>
      <c r="B73" s="7">
        <v>234.93043077281868</v>
      </c>
      <c r="C73" s="7">
        <v>222.24834795361676</v>
      </c>
      <c r="D73" s="10">
        <v>145.43633610057719</v>
      </c>
      <c r="E73" s="10">
        <v>138.41495293289915</v>
      </c>
      <c r="F73" s="11">
        <v>93.020118118526071</v>
      </c>
      <c r="G73" s="11">
        <v>30.258176676780661</v>
      </c>
    </row>
    <row r="74" spans="1:10" x14ac:dyDescent="0.25">
      <c r="A74" s="3" t="s">
        <v>57</v>
      </c>
      <c r="B74" s="7">
        <v>39.367369235326379</v>
      </c>
      <c r="C74" s="7">
        <v>32.45066368388413</v>
      </c>
      <c r="D74" s="10">
        <v>38.812964931663785</v>
      </c>
      <c r="E74" s="10">
        <v>31.946244711789369</v>
      </c>
      <c r="F74" s="11">
        <v>28.734170324514153</v>
      </c>
      <c r="G74" s="11">
        <v>14.716509208162336</v>
      </c>
      <c r="J74" s="2"/>
    </row>
    <row r="75" spans="1:10" x14ac:dyDescent="0.25">
      <c r="A75" t="s">
        <v>5</v>
      </c>
      <c r="B75" s="7">
        <v>55.702199991854918</v>
      </c>
      <c r="C75" s="7">
        <v>75.300988362499126</v>
      </c>
      <c r="D75" s="10">
        <v>55.702199991854911</v>
      </c>
      <c r="E75" s="10">
        <v>75.300988362499126</v>
      </c>
      <c r="F75" s="11">
        <v>53.854901228445499</v>
      </c>
      <c r="G75" s="11">
        <v>13.944629435414088</v>
      </c>
      <c r="J75" s="5"/>
    </row>
    <row r="76" spans="1:10" x14ac:dyDescent="0.25">
      <c r="A76" t="s">
        <v>2</v>
      </c>
      <c r="B76" s="7">
        <v>330</v>
      </c>
      <c r="C76" s="7">
        <v>330</v>
      </c>
      <c r="D76" s="10">
        <v>239.95150102409593</v>
      </c>
      <c r="E76" s="10">
        <v>245.66218600718767</v>
      </c>
      <c r="F76" s="11">
        <v>175.60918967148569</v>
      </c>
      <c r="G76" s="11">
        <v>58.919315320357079</v>
      </c>
      <c r="J76" s="5"/>
    </row>
    <row r="77" spans="1:10" x14ac:dyDescent="0.25">
      <c r="B77" s="6"/>
      <c r="C77" s="6"/>
      <c r="D77" s="8"/>
      <c r="E77" s="8"/>
      <c r="F77" s="9"/>
      <c r="G77" s="9"/>
      <c r="J77" s="5"/>
    </row>
    <row r="78" spans="1:10" x14ac:dyDescent="0.25">
      <c r="A78" t="s">
        <v>23</v>
      </c>
      <c r="B78" s="6"/>
      <c r="C78" s="6"/>
      <c r="D78" s="8"/>
      <c r="E78" s="8"/>
      <c r="F78" s="9"/>
      <c r="G78" s="9"/>
      <c r="J78" s="5"/>
    </row>
    <row r="79" spans="1:10" x14ac:dyDescent="0.25">
      <c r="A79" t="s">
        <v>15</v>
      </c>
      <c r="B79" s="6">
        <v>1415473.8</v>
      </c>
      <c r="C79" s="6">
        <v>3694.0864000000001</v>
      </c>
      <c r="D79" s="8">
        <v>876265.04</v>
      </c>
      <c r="E79" s="8">
        <v>2300.6550999999999</v>
      </c>
      <c r="F79" s="9">
        <v>560453.32074074075</v>
      </c>
      <c r="G79" s="9">
        <v>502.934307407407</v>
      </c>
      <c r="J79" s="5"/>
    </row>
    <row r="80" spans="1:10" ht="31.5" x14ac:dyDescent="0.25">
      <c r="A80" s="3" t="s">
        <v>16</v>
      </c>
      <c r="B80" s="6">
        <v>237191.40830000001</v>
      </c>
      <c r="C80" s="6">
        <v>539.37658700000009</v>
      </c>
      <c r="D80" s="8">
        <v>233851.08</v>
      </c>
      <c r="E80" s="8">
        <v>530.99242000000004</v>
      </c>
      <c r="F80" s="9">
        <v>173125.5722185185</v>
      </c>
      <c r="G80" s="9">
        <v>244.60949663703701</v>
      </c>
      <c r="J80" s="2"/>
    </row>
    <row r="81" spans="1:10" x14ac:dyDescent="0.25">
      <c r="A81" t="s">
        <v>5</v>
      </c>
      <c r="B81" s="6">
        <v>335610.01199999999</v>
      </c>
      <c r="C81" s="6">
        <v>1251.6104599999999</v>
      </c>
      <c r="D81" s="8">
        <v>335610.01199999999</v>
      </c>
      <c r="E81" s="8">
        <v>1251.6104599999999</v>
      </c>
      <c r="F81" s="9">
        <v>324479.89577037038</v>
      </c>
      <c r="G81" s="9">
        <v>231.77974740740729</v>
      </c>
      <c r="J81" s="5"/>
    </row>
    <row r="82" spans="1:10" x14ac:dyDescent="0.25">
      <c r="A82" t="s">
        <v>8</v>
      </c>
      <c r="B82" s="7">
        <v>1988275.2203000002</v>
      </c>
      <c r="C82" s="7">
        <v>5485.0734469999998</v>
      </c>
      <c r="D82" s="8">
        <v>1445726.1320000002</v>
      </c>
      <c r="E82" s="8">
        <v>4083.2579799999999</v>
      </c>
      <c r="F82" s="9">
        <v>1058058.7887296295</v>
      </c>
      <c r="G82" s="9">
        <v>979.32355145185124</v>
      </c>
      <c r="J82" s="5"/>
    </row>
  </sheetData>
  <mergeCells count="9">
    <mergeCell ref="B3:C3"/>
    <mergeCell ref="D3:E3"/>
    <mergeCell ref="F3:G3"/>
    <mergeCell ref="B71:C71"/>
    <mergeCell ref="D71:E71"/>
    <mergeCell ref="F71:G71"/>
    <mergeCell ref="B39:C39"/>
    <mergeCell ref="D39:E39"/>
    <mergeCell ref="F39:G39"/>
  </mergeCells>
  <pageMargins left="0.7" right="0.7" top="0.75" bottom="0.75" header="0.3" footer="0.3"/>
  <pageSetup paperSize="9" orientation="portrait" horizontalDpi="4294967292" verticalDpi="429496729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B14" sqref="B14"/>
    </sheetView>
  </sheetViews>
  <sheetFormatPr baseColWidth="10" defaultRowHeight="15.75" x14ac:dyDescent="0.25"/>
  <cols>
    <col min="1" max="1" width="27.5" customWidth="1"/>
    <col min="2" max="2" width="19" customWidth="1"/>
    <col min="3" max="4" width="42" customWidth="1"/>
  </cols>
  <sheetData>
    <row r="1" spans="1:4" x14ac:dyDescent="0.25">
      <c r="A1" s="19" t="s">
        <v>58</v>
      </c>
      <c r="B1" s="20">
        <v>2016</v>
      </c>
      <c r="C1" s="40">
        <v>2050</v>
      </c>
      <c r="D1" s="41"/>
    </row>
    <row r="2" spans="1:4" ht="26.1" customHeight="1" thickBot="1" x14ac:dyDescent="0.3">
      <c r="A2" s="21"/>
      <c r="B2" s="22"/>
      <c r="C2" s="23" t="s">
        <v>59</v>
      </c>
      <c r="D2" s="24" t="s">
        <v>60</v>
      </c>
    </row>
    <row r="3" spans="1:4" ht="21.95" customHeight="1" x14ac:dyDescent="0.25">
      <c r="A3" s="25" t="s">
        <v>61</v>
      </c>
      <c r="B3" s="26" t="s">
        <v>62</v>
      </c>
      <c r="C3" s="27" t="s">
        <v>63</v>
      </c>
      <c r="D3" s="42" t="s">
        <v>64</v>
      </c>
    </row>
    <row r="4" spans="1:4" ht="75.95" customHeight="1" x14ac:dyDescent="0.25">
      <c r="A4" s="28" t="s">
        <v>65</v>
      </c>
      <c r="B4" s="29" t="s">
        <v>66</v>
      </c>
      <c r="C4" s="30" t="s">
        <v>67</v>
      </c>
      <c r="D4" s="43"/>
    </row>
    <row r="5" spans="1:4" ht="63" customHeight="1" x14ac:dyDescent="0.25">
      <c r="A5" s="31" t="s">
        <v>68</v>
      </c>
      <c r="B5" s="32" t="s">
        <v>69</v>
      </c>
      <c r="C5" s="33" t="s">
        <v>70</v>
      </c>
      <c r="D5" s="43"/>
    </row>
    <row r="6" spans="1:4" x14ac:dyDescent="0.25">
      <c r="A6" s="28" t="s">
        <v>71</v>
      </c>
      <c r="B6" s="29" t="s">
        <v>72</v>
      </c>
      <c r="C6" s="30" t="s">
        <v>73</v>
      </c>
      <c r="D6" s="43"/>
    </row>
    <row r="7" spans="1:4" x14ac:dyDescent="0.25">
      <c r="A7" s="28" t="s">
        <v>74</v>
      </c>
      <c r="B7" s="29" t="s">
        <v>75</v>
      </c>
      <c r="C7" s="30" t="s">
        <v>76</v>
      </c>
      <c r="D7" s="43"/>
    </row>
    <row r="8" spans="1:4" ht="63.95" customHeight="1" x14ac:dyDescent="0.25">
      <c r="A8" s="28" t="s">
        <v>77</v>
      </c>
      <c r="B8" s="29" t="s">
        <v>78</v>
      </c>
      <c r="C8" s="30" t="s">
        <v>79</v>
      </c>
      <c r="D8" s="43"/>
    </row>
    <row r="9" spans="1:4" x14ac:dyDescent="0.25">
      <c r="A9" s="28" t="s">
        <v>80</v>
      </c>
      <c r="B9" s="29" t="s">
        <v>81</v>
      </c>
      <c r="C9" s="30" t="s">
        <v>82</v>
      </c>
      <c r="D9" s="43"/>
    </row>
    <row r="10" spans="1:4" x14ac:dyDescent="0.25">
      <c r="A10" s="28" t="s">
        <v>83</v>
      </c>
      <c r="B10" s="29"/>
      <c r="C10" s="30" t="s">
        <v>82</v>
      </c>
      <c r="D10" s="43"/>
    </row>
    <row r="11" spans="1:4" ht="16.5" thickBot="1" x14ac:dyDescent="0.3">
      <c r="A11" s="34" t="s">
        <v>5</v>
      </c>
      <c r="B11" s="35" t="s">
        <v>84</v>
      </c>
      <c r="C11" s="36" t="s">
        <v>82</v>
      </c>
      <c r="D11" s="44"/>
    </row>
  </sheetData>
  <mergeCells count="2">
    <mergeCell ref="C1:D1"/>
    <mergeCell ref="D3:D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opLeftCell="A10" zoomScale="149" workbookViewId="0">
      <selection activeCell="A15" sqref="A15"/>
    </sheetView>
  </sheetViews>
  <sheetFormatPr baseColWidth="10" defaultRowHeight="15.75" x14ac:dyDescent="0.25"/>
  <cols>
    <col min="1" max="1" width="73.5" customWidth="1"/>
    <col min="2" max="2" width="18" customWidth="1"/>
    <col min="3" max="3" width="15.5" customWidth="1"/>
    <col min="4" max="4" width="39.875" customWidth="1"/>
  </cols>
  <sheetData>
    <row r="1" spans="1:4" x14ac:dyDescent="0.25">
      <c r="A1" s="16" t="s">
        <v>42</v>
      </c>
      <c r="B1" t="s">
        <v>24</v>
      </c>
      <c r="C1" t="s">
        <v>25</v>
      </c>
      <c r="D1" t="s">
        <v>26</v>
      </c>
    </row>
    <row r="2" spans="1:4" x14ac:dyDescent="0.25">
      <c r="A2" t="s">
        <v>28</v>
      </c>
      <c r="B2">
        <v>1639000</v>
      </c>
      <c r="C2" t="s">
        <v>27</v>
      </c>
      <c r="D2" t="s">
        <v>31</v>
      </c>
    </row>
    <row r="3" spans="1:4" x14ac:dyDescent="0.25">
      <c r="A3" t="s">
        <v>29</v>
      </c>
      <c r="B3">
        <v>70810</v>
      </c>
      <c r="C3" t="s">
        <v>30</v>
      </c>
      <c r="D3" t="s">
        <v>31</v>
      </c>
    </row>
    <row r="4" spans="1:4" x14ac:dyDescent="0.25">
      <c r="A4" t="s">
        <v>32</v>
      </c>
      <c r="B4">
        <v>-39</v>
      </c>
      <c r="C4" t="s">
        <v>33</v>
      </c>
      <c r="D4" t="s">
        <v>34</v>
      </c>
    </row>
    <row r="5" spans="1:4" x14ac:dyDescent="0.25">
      <c r="A5" t="s">
        <v>35</v>
      </c>
      <c r="B5">
        <v>-48</v>
      </c>
      <c r="C5" t="s">
        <v>33</v>
      </c>
      <c r="D5" t="s">
        <v>34</v>
      </c>
    </row>
    <row r="6" spans="1:4" x14ac:dyDescent="0.25">
      <c r="A6" t="s">
        <v>37</v>
      </c>
      <c r="B6">
        <f>B2*(1-0.435)</f>
        <v>926034.99999999988</v>
      </c>
      <c r="C6" t="s">
        <v>27</v>
      </c>
      <c r="D6" t="s">
        <v>36</v>
      </c>
    </row>
    <row r="7" spans="1:4" x14ac:dyDescent="0.25">
      <c r="A7" t="s">
        <v>39</v>
      </c>
      <c r="B7">
        <v>28</v>
      </c>
      <c r="C7" t="s">
        <v>38</v>
      </c>
      <c r="D7" t="s">
        <v>40</v>
      </c>
    </row>
    <row r="8" spans="1:4" ht="16.5" thickBot="1" x14ac:dyDescent="0.3">
      <c r="A8" t="s">
        <v>53</v>
      </c>
      <c r="B8" s="14">
        <f>B6*B7*1000/1000/1000</f>
        <v>25928.979999999996</v>
      </c>
      <c r="C8" s="15" t="s">
        <v>41</v>
      </c>
    </row>
    <row r="9" spans="1:4" ht="16.5" thickTop="1" x14ac:dyDescent="0.25"/>
    <row r="18" spans="1:4" x14ac:dyDescent="0.25">
      <c r="A18" s="16" t="s">
        <v>55</v>
      </c>
      <c r="B18" t="s">
        <v>24</v>
      </c>
      <c r="C18" t="s">
        <v>25</v>
      </c>
      <c r="D18" t="s">
        <v>26</v>
      </c>
    </row>
    <row r="19" spans="1:4" x14ac:dyDescent="0.25">
      <c r="A19" t="s">
        <v>44</v>
      </c>
      <c r="B19">
        <v>5238</v>
      </c>
      <c r="C19" t="s">
        <v>45</v>
      </c>
      <c r="D19" t="s">
        <v>43</v>
      </c>
    </row>
    <row r="20" spans="1:4" x14ac:dyDescent="0.25">
      <c r="A20" t="s">
        <v>46</v>
      </c>
      <c r="B20">
        <v>5500</v>
      </c>
      <c r="C20" t="s">
        <v>45</v>
      </c>
      <c r="D20" t="s">
        <v>47</v>
      </c>
    </row>
    <row r="21" spans="1:4" x14ac:dyDescent="0.25">
      <c r="A21" t="s">
        <v>48</v>
      </c>
      <c r="B21">
        <f>7800000*B20/1000000</f>
        <v>42900</v>
      </c>
      <c r="C21" t="s">
        <v>49</v>
      </c>
    </row>
    <row r="22" spans="1:4" ht="18" customHeight="1" x14ac:dyDescent="0.25">
      <c r="A22" t="s">
        <v>51</v>
      </c>
      <c r="B22" s="17">
        <f>3.64*0.79</f>
        <v>2.8756000000000004</v>
      </c>
      <c r="C22" t="s">
        <v>52</v>
      </c>
      <c r="D22" s="5" t="s">
        <v>50</v>
      </c>
    </row>
    <row r="23" spans="1:4" ht="18" customHeight="1" x14ac:dyDescent="0.25">
      <c r="A23" t="s">
        <v>54</v>
      </c>
      <c r="B23" s="18">
        <f>B22*B21*10000/1000</f>
        <v>1233632.4000000001</v>
      </c>
      <c r="C23" t="s">
        <v>27</v>
      </c>
      <c r="D23" s="5"/>
    </row>
    <row r="24" spans="1:4" x14ac:dyDescent="0.25">
      <c r="A24" t="s">
        <v>32</v>
      </c>
      <c r="B24">
        <v>-39</v>
      </c>
      <c r="C24" t="s">
        <v>33</v>
      </c>
      <c r="D24" t="s">
        <v>34</v>
      </c>
    </row>
    <row r="25" spans="1:4" x14ac:dyDescent="0.25">
      <c r="A25" t="s">
        <v>35</v>
      </c>
      <c r="B25">
        <v>-48</v>
      </c>
      <c r="C25" t="s">
        <v>33</v>
      </c>
      <c r="D25" t="s">
        <v>34</v>
      </c>
    </row>
    <row r="26" spans="1:4" x14ac:dyDescent="0.25">
      <c r="A26" t="s">
        <v>37</v>
      </c>
      <c r="B26">
        <f>B23*(1-0.435)</f>
        <v>697002.30599999998</v>
      </c>
      <c r="C26" t="s">
        <v>27</v>
      </c>
      <c r="D26" t="s">
        <v>36</v>
      </c>
    </row>
    <row r="27" spans="1:4" x14ac:dyDescent="0.25">
      <c r="A27" t="s">
        <v>39</v>
      </c>
      <c r="B27">
        <v>28</v>
      </c>
      <c r="C27" t="s">
        <v>38</v>
      </c>
      <c r="D27" t="s">
        <v>40</v>
      </c>
    </row>
    <row r="28" spans="1:4" ht="16.5" thickBot="1" x14ac:dyDescent="0.3">
      <c r="A28" t="s">
        <v>56</v>
      </c>
      <c r="B28" s="14">
        <f>B26*B27*1000/1000/1000</f>
        <v>19516.064568000002</v>
      </c>
      <c r="C28" s="15" t="s">
        <v>41</v>
      </c>
    </row>
    <row r="29" spans="1:4" ht="16.5" thickTop="1" x14ac:dyDescent="0.25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Ergebnisse 2016 u 2050</vt:lpstr>
      <vt:lpstr>Annahmen</vt:lpstr>
      <vt:lpstr>Strombedarf PtL-Kerosin2050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Office-Anwender</dc:creator>
  <cp:lastModifiedBy>Scheurer Lynn</cp:lastModifiedBy>
  <dcterms:created xsi:type="dcterms:W3CDTF">2016-08-31T15:40:04Z</dcterms:created>
  <dcterms:modified xsi:type="dcterms:W3CDTF">2016-09-07T22:45:54Z</dcterms:modified>
</cp:coreProperties>
</file>